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fileSharing readOnlyRecommended="1"/>
  <workbookPr/>
  <mc:AlternateContent xmlns:mc="http://schemas.openxmlformats.org/markup-compatibility/2006">
    <mc:Choice Requires="x15">
      <x15ac:absPath xmlns:x15ac="http://schemas.microsoft.com/office/spreadsheetml/2010/11/ac" url="C:\Users\Lietvediba\download2\"/>
    </mc:Choice>
  </mc:AlternateContent>
  <xr:revisionPtr revIDLastSave="0" documentId="8_{0612B8C5-38CF-430A-AC5A-C7F0F882EDE7}" xr6:coauthVersionLast="47" xr6:coauthVersionMax="47" xr10:uidLastSave="{00000000-0000-0000-0000-000000000000}"/>
  <bookViews>
    <workbookView xWindow="-120" yWindow="-120" windowWidth="29040" windowHeight="15720" tabRatio="995" firstSheet="1" activeTab="23" xr2:uid="{00000000-000D-0000-FFFF-FFFF00000000}"/>
  </bookViews>
  <sheets>
    <sheet name="Lēmumi" sheetId="36" r:id="rId1"/>
    <sheet name="Arona" sheetId="1" r:id="rId2"/>
    <sheet name="Barkava" sheetId="19" r:id="rId3"/>
    <sheet name="Bērzaune" sheetId="3" r:id="rId4"/>
    <sheet name="Dzelzava" sheetId="18" r:id="rId5"/>
    <sheet name="Kalsnava" sheetId="25" r:id="rId6"/>
    <sheet name="Lazdona" sheetId="6" r:id="rId7"/>
    <sheet name="Liezēre" sheetId="7" r:id="rId8"/>
    <sheet name="Ļaudona" sheetId="8" r:id="rId9"/>
    <sheet name="Madona" sheetId="17" r:id="rId10"/>
    <sheet name="Mārciena" sheetId="20" r:id="rId11"/>
    <sheet name="Mētriena" sheetId="21" r:id="rId12"/>
    <sheet name="Ošupe" sheetId="12" r:id="rId13"/>
    <sheet name="Prauliena" sheetId="22" r:id="rId14"/>
    <sheet name="Sarkaņi" sheetId="23" r:id="rId15"/>
    <sheet name="Vestiena" sheetId="24" r:id="rId16"/>
    <sheet name="Ērgļi" sheetId="33" r:id="rId17"/>
    <sheet name="Lubāna līdz 1. jūl. bez PVN" sheetId="30" state="hidden" r:id="rId18"/>
    <sheet name="Lubāna" sheetId="32" r:id="rId19"/>
    <sheet name="Lubāna no 1. jūl. ar PVN (1)" sheetId="31" state="hidden" r:id="rId20"/>
    <sheet name="Cesvaine līdz 1.jūl. bez PVN" sheetId="28" state="hidden" r:id="rId21"/>
    <sheet name="Cesvaine" sheetId="34" r:id="rId22"/>
    <sheet name="Madonas novada iestādes" sheetId="35" r:id="rId23"/>
    <sheet name="Varakļāni" sheetId="37" r:id="rId2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66" i="17" l="1"/>
  <c r="F366" i="17"/>
  <c r="E38" i="37"/>
  <c r="F38" i="37" s="1"/>
  <c r="D11" i="7"/>
  <c r="E11" i="7"/>
  <c r="D12" i="7"/>
  <c r="E12" i="7"/>
  <c r="D10" i="7"/>
  <c r="E22" i="24"/>
  <c r="D22" i="24"/>
  <c r="D21" i="24"/>
  <c r="E21" i="24" s="1"/>
  <c r="D20" i="24"/>
  <c r="E20" i="24" s="1"/>
  <c r="D19" i="24"/>
  <c r="E19" i="24" s="1"/>
  <c r="D34" i="32"/>
  <c r="E34" i="32"/>
  <c r="D35" i="32"/>
  <c r="E35" i="32" s="1"/>
  <c r="D33" i="32"/>
  <c r="D30" i="32"/>
  <c r="E30" i="32" s="1"/>
  <c r="D29" i="32"/>
  <c r="E29" i="32" s="1"/>
  <c r="D28" i="32"/>
  <c r="E28" i="32" s="1"/>
  <c r="E33" i="32"/>
  <c r="D59" i="37" l="1"/>
  <c r="E59" i="37" s="1"/>
  <c r="D60" i="37"/>
  <c r="E60" i="37" s="1"/>
  <c r="D61" i="37"/>
  <c r="E61" i="37" s="1"/>
  <c r="D62" i="37"/>
  <c r="E62" i="37" s="1"/>
  <c r="D63" i="37"/>
  <c r="E63" i="37" s="1"/>
  <c r="D64" i="37"/>
  <c r="E64" i="37" s="1"/>
  <c r="D65" i="37"/>
  <c r="E65" i="37" s="1"/>
  <c r="D58" i="37"/>
  <c r="E58" i="37" s="1"/>
  <c r="D81" i="37"/>
  <c r="E81" i="37" s="1"/>
  <c r="D80" i="37"/>
  <c r="E80" i="37" s="1"/>
  <c r="D78" i="37"/>
  <c r="E78" i="37" s="1"/>
  <c r="D77" i="37"/>
  <c r="E77" i="37" s="1"/>
  <c r="D69" i="37"/>
  <c r="E69" i="37" s="1"/>
  <c r="D70" i="37"/>
  <c r="E70" i="37" s="1"/>
  <c r="D71" i="37"/>
  <c r="E71" i="37" s="1"/>
  <c r="D72" i="37"/>
  <c r="E72" i="37" s="1"/>
  <c r="D73" i="37"/>
  <c r="E73" i="37" s="1"/>
  <c r="D68" i="37"/>
  <c r="E68" i="37" s="1"/>
  <c r="D66" i="37"/>
  <c r="E66" i="37" s="1"/>
  <c r="D55" i="37"/>
  <c r="E55" i="37" s="1"/>
  <c r="D54" i="37"/>
  <c r="E54" i="37" s="1"/>
  <c r="D47" i="37"/>
  <c r="E47" i="37" s="1"/>
  <c r="D48" i="37"/>
  <c r="E48" i="37" s="1"/>
  <c r="D49" i="37"/>
  <c r="E49" i="37" s="1"/>
  <c r="D50" i="37"/>
  <c r="E50" i="37" s="1"/>
  <c r="D51" i="37"/>
  <c r="E51" i="37" s="1"/>
  <c r="D46" i="37"/>
  <c r="E46" i="37" s="1"/>
  <c r="D33" i="35"/>
  <c r="E33" i="35" s="1"/>
  <c r="E29" i="35"/>
  <c r="D27" i="35"/>
  <c r="E27" i="35" s="1"/>
  <c r="D26" i="32"/>
  <c r="E98" i="35"/>
  <c r="E131" i="35"/>
  <c r="E132" i="35"/>
  <c r="E133" i="35"/>
  <c r="E134" i="35"/>
  <c r="E135" i="35"/>
  <c r="E136" i="35"/>
  <c r="E137" i="35"/>
  <c r="E130" i="35"/>
  <c r="F130" i="35"/>
  <c r="F137" i="35"/>
  <c r="F136" i="35"/>
  <c r="F135" i="35"/>
  <c r="F134" i="35"/>
  <c r="F133" i="35"/>
  <c r="F132" i="35"/>
  <c r="F131" i="35"/>
  <c r="E150" i="17"/>
  <c r="E145" i="17"/>
  <c r="F145" i="17" s="1"/>
  <c r="E144" i="17"/>
  <c r="E141" i="17"/>
  <c r="E134" i="17"/>
  <c r="F134" i="17" s="1"/>
  <c r="E135" i="17"/>
  <c r="F135" i="17" s="1"/>
  <c r="E136" i="17"/>
  <c r="F136" i="17" s="1"/>
  <c r="E137" i="17"/>
  <c r="F137" i="17" s="1"/>
  <c r="E138" i="17"/>
  <c r="F138" i="17" s="1"/>
  <c r="E133" i="17"/>
  <c r="E125" i="17"/>
  <c r="F125" i="17" s="1"/>
  <c r="E126" i="17"/>
  <c r="F126" i="17" s="1"/>
  <c r="E127" i="17"/>
  <c r="F127" i="17" s="1"/>
  <c r="E124" i="17"/>
  <c r="E121" i="17"/>
  <c r="F121" i="17" s="1"/>
  <c r="E122" i="17"/>
  <c r="F122" i="17" s="1"/>
  <c r="E120" i="17"/>
  <c r="E118" i="17"/>
  <c r="E114" i="17"/>
  <c r="F114" i="17" s="1"/>
  <c r="E115" i="17"/>
  <c r="F115" i="17" s="1"/>
  <c r="E116" i="17"/>
  <c r="F116" i="17" s="1"/>
  <c r="E113" i="17"/>
  <c r="E99" i="17"/>
  <c r="F99" i="17" s="1"/>
  <c r="E100" i="17"/>
  <c r="F100" i="17" s="1"/>
  <c r="E101" i="17"/>
  <c r="F101" i="17" s="1"/>
  <c r="E98" i="17"/>
  <c r="E92" i="17"/>
  <c r="F92" i="17" s="1"/>
  <c r="E93" i="17"/>
  <c r="F93" i="17" s="1"/>
  <c r="E94" i="17"/>
  <c r="F94" i="17" s="1"/>
  <c r="E95" i="17"/>
  <c r="F95" i="17" s="1"/>
  <c r="E96" i="17"/>
  <c r="F96" i="17" s="1"/>
  <c r="E91" i="17"/>
  <c r="E63" i="17"/>
  <c r="F63" i="17" s="1"/>
  <c r="E64" i="17"/>
  <c r="F64" i="17" s="1"/>
  <c r="E65" i="17"/>
  <c r="F65" i="17" s="1"/>
  <c r="E66" i="17"/>
  <c r="F66" i="17" s="1"/>
  <c r="E67" i="17"/>
  <c r="F67" i="17" s="1"/>
  <c r="E68" i="17"/>
  <c r="F68" i="17" s="1"/>
  <c r="E69" i="17"/>
  <c r="F69" i="17" s="1"/>
  <c r="E70" i="17"/>
  <c r="F70" i="17" s="1"/>
  <c r="E71" i="17"/>
  <c r="F71" i="17" s="1"/>
  <c r="E72" i="17"/>
  <c r="F72" i="17" s="1"/>
  <c r="E73" i="17"/>
  <c r="F73" i="17" s="1"/>
  <c r="E74" i="17"/>
  <c r="F74" i="17" s="1"/>
  <c r="E62" i="17"/>
  <c r="F62" i="17" s="1"/>
  <c r="E60" i="17"/>
  <c r="F60" i="17" s="1"/>
  <c r="E59" i="17"/>
  <c r="F59" i="17" s="1"/>
  <c r="E48" i="17"/>
  <c r="F48" i="17" s="1"/>
  <c r="E49" i="17"/>
  <c r="F49" i="17" s="1"/>
  <c r="E50" i="17"/>
  <c r="F50" i="17" s="1"/>
  <c r="E51" i="17"/>
  <c r="F51" i="17" s="1"/>
  <c r="E52" i="17"/>
  <c r="F52" i="17" s="1"/>
  <c r="E53" i="17"/>
  <c r="F53" i="17" s="1"/>
  <c r="E54" i="17"/>
  <c r="F54" i="17" s="1"/>
  <c r="E55" i="17"/>
  <c r="F55" i="17" s="1"/>
  <c r="E56" i="17"/>
  <c r="F56" i="17" s="1"/>
  <c r="E57" i="17"/>
  <c r="F57" i="17" s="1"/>
  <c r="E47" i="17"/>
  <c r="F47" i="17" s="1"/>
  <c r="E26" i="17"/>
  <c r="F26" i="17" s="1"/>
  <c r="E27" i="17"/>
  <c r="F27" i="17" s="1"/>
  <c r="E28" i="17"/>
  <c r="F28" i="17" s="1"/>
  <c r="E29" i="17"/>
  <c r="F29" i="17" s="1"/>
  <c r="E30" i="17"/>
  <c r="F30" i="17" s="1"/>
  <c r="E31" i="17"/>
  <c r="F31" i="17" s="1"/>
  <c r="E33" i="17"/>
  <c r="F33" i="17" s="1"/>
  <c r="E34" i="17"/>
  <c r="F34" i="17" s="1"/>
  <c r="E35" i="17"/>
  <c r="F35" i="17" s="1"/>
  <c r="E25" i="17"/>
  <c r="E23" i="17"/>
  <c r="E33" i="33"/>
  <c r="E34" i="33"/>
  <c r="E35" i="33"/>
  <c r="E16" i="33"/>
  <c r="E15" i="33"/>
  <c r="F15" i="33" s="1"/>
  <c r="E12" i="33"/>
  <c r="E13" i="33"/>
  <c r="D13" i="37"/>
  <c r="E13" i="37" s="1"/>
  <c r="D14" i="37"/>
  <c r="E14" i="37" s="1"/>
  <c r="D15" i="37"/>
  <c r="E15" i="37" s="1"/>
  <c r="D16" i="37"/>
  <c r="E16" i="37" s="1"/>
  <c r="D17" i="37"/>
  <c r="E17" i="37" s="1"/>
  <c r="D18" i="37"/>
  <c r="E18" i="37" s="1"/>
  <c r="D19" i="37"/>
  <c r="E19" i="37" s="1"/>
  <c r="D21" i="37"/>
  <c r="E21" i="37" s="1"/>
  <c r="D12" i="37"/>
  <c r="E12" i="37" s="1"/>
  <c r="D11" i="24"/>
  <c r="E11" i="24" s="1"/>
  <c r="D12" i="24"/>
  <c r="E12" i="24" s="1"/>
  <c r="D13" i="24"/>
  <c r="E13" i="24" s="1"/>
  <c r="D14" i="24"/>
  <c r="E14" i="24" s="1"/>
  <c r="D15" i="24"/>
  <c r="E15" i="24" s="1"/>
  <c r="D16" i="24"/>
  <c r="E16" i="24" s="1"/>
  <c r="D17" i="24"/>
  <c r="E17" i="24" s="1"/>
  <c r="D10" i="24"/>
  <c r="E10" i="24" s="1"/>
  <c r="D17" i="12"/>
  <c r="E17" i="12" s="1"/>
  <c r="D18" i="12"/>
  <c r="E18" i="12" s="1"/>
  <c r="D19" i="12"/>
  <c r="E19" i="12" s="1"/>
  <c r="D20" i="12"/>
  <c r="E20" i="12" s="1"/>
  <c r="D21" i="12"/>
  <c r="E21" i="12" s="1"/>
  <c r="D22" i="12"/>
  <c r="E22" i="12" s="1"/>
  <c r="D23" i="12"/>
  <c r="E23" i="12" s="1"/>
  <c r="D16" i="12"/>
  <c r="D12" i="8"/>
  <c r="E12" i="8" s="1"/>
  <c r="D13" i="8"/>
  <c r="E13" i="8" s="1"/>
  <c r="D15" i="8"/>
  <c r="E15" i="8" s="1"/>
  <c r="D16" i="8"/>
  <c r="E16" i="8"/>
  <c r="D17" i="8"/>
  <c r="E17" i="8" s="1"/>
  <c r="D18" i="8"/>
  <c r="E18" i="8" s="1"/>
  <c r="D19" i="8"/>
  <c r="E19" i="8"/>
  <c r="D20" i="8"/>
  <c r="E20" i="8" s="1"/>
  <c r="D21" i="8"/>
  <c r="E21" i="8" s="1"/>
  <c r="D22" i="8"/>
  <c r="E22" i="8" s="1"/>
  <c r="D11" i="8"/>
  <c r="E11" i="8" s="1"/>
  <c r="D12" i="25"/>
  <c r="D17" i="25"/>
  <c r="D21" i="25"/>
  <c r="D23" i="25"/>
  <c r="D25" i="25"/>
  <c r="E18" i="32"/>
  <c r="F18" i="32" s="1"/>
  <c r="E242" i="17" l="1"/>
  <c r="F242" i="17" s="1"/>
  <c r="E241" i="17"/>
  <c r="F241" i="17" s="1"/>
  <c r="E240" i="17"/>
  <c r="F240" i="17" s="1"/>
  <c r="E186" i="17"/>
  <c r="F186" i="17" s="1"/>
  <c r="E187" i="17"/>
  <c r="F187" i="17" s="1"/>
  <c r="E167" i="17"/>
  <c r="F167" i="17" s="1"/>
  <c r="E168" i="17"/>
  <c r="F168" i="17" s="1"/>
  <c r="E166" i="17"/>
  <c r="F166" i="17" s="1"/>
  <c r="D95" i="35"/>
  <c r="E95" i="35" s="1"/>
  <c r="D96" i="35"/>
  <c r="E96" i="35" s="1"/>
  <c r="D97" i="35"/>
  <c r="E97" i="35" s="1"/>
  <c r="D94" i="35"/>
  <c r="E94" i="35" s="1"/>
  <c r="D102" i="35"/>
  <c r="E102" i="35" s="1"/>
  <c r="D103" i="35"/>
  <c r="E103" i="35" s="1"/>
  <c r="D104" i="35"/>
  <c r="E104" i="35" s="1"/>
  <c r="D105" i="35"/>
  <c r="E105" i="35" s="1"/>
  <c r="D106" i="35"/>
  <c r="E106" i="35" s="1"/>
  <c r="D107" i="35"/>
  <c r="E107" i="35" s="1"/>
  <c r="D108" i="35"/>
  <c r="E108" i="35" s="1"/>
  <c r="D100" i="35"/>
  <c r="E100" i="35" s="1"/>
  <c r="F299" i="17" l="1"/>
  <c r="F287" i="17"/>
  <c r="G287" i="17" s="1"/>
  <c r="F286" i="17"/>
  <c r="G286" i="17" s="1"/>
  <c r="F285" i="17"/>
  <c r="G285" i="17" s="1"/>
  <c r="F284" i="17"/>
  <c r="G284" i="17" s="1"/>
  <c r="F293" i="17"/>
  <c r="G293" i="17" s="1"/>
  <c r="F292" i="17"/>
  <c r="G292" i="17" s="1"/>
  <c r="F281" i="17"/>
  <c r="G281" i="17" s="1"/>
  <c r="F280" i="17"/>
  <c r="G280" i="17" s="1"/>
  <c r="F279" i="17"/>
  <c r="G279" i="17" s="1"/>
  <c r="F278" i="17"/>
  <c r="G278" i="17" s="1"/>
  <c r="F277" i="17"/>
  <c r="G277" i="17" s="1"/>
  <c r="F275" i="17"/>
  <c r="G275" i="17" s="1"/>
  <c r="E130" i="37"/>
  <c r="F130" i="37" s="1"/>
  <c r="E128" i="37"/>
  <c r="F128" i="37" s="1"/>
  <c r="E127" i="37"/>
  <c r="F127" i="37" s="1"/>
  <c r="E126" i="37"/>
  <c r="F126" i="37" s="1"/>
  <c r="E125" i="37"/>
  <c r="F125" i="37" s="1"/>
  <c r="E124" i="37"/>
  <c r="F124" i="37" s="1"/>
  <c r="E36" i="37"/>
  <c r="F36" i="37" s="1"/>
  <c r="E31" i="37"/>
  <c r="F31" i="37" s="1"/>
  <c r="E29" i="37"/>
  <c r="F29" i="37" s="1"/>
  <c r="E28" i="37"/>
  <c r="F28" i="37" s="1"/>
  <c r="E25" i="37"/>
  <c r="F25" i="37" s="1"/>
  <c r="E10" i="37"/>
  <c r="F10" i="37" s="1"/>
  <c r="E18" i="18"/>
  <c r="F18" i="18" s="1"/>
  <c r="E33" i="34"/>
  <c r="F33" i="34" s="1"/>
  <c r="E34" i="34"/>
  <c r="F34" i="34" s="1"/>
  <c r="E35" i="34"/>
  <c r="F35" i="34" s="1"/>
  <c r="G77" i="17"/>
  <c r="G78" i="17"/>
  <c r="G79" i="17"/>
  <c r="G80" i="17"/>
  <c r="G81" i="17"/>
  <c r="G76" i="17"/>
  <c r="F110" i="17"/>
  <c r="G110" i="17" s="1"/>
  <c r="F111" i="17"/>
  <c r="G111" i="17" s="1"/>
  <c r="F16" i="33" l="1"/>
  <c r="F12" i="33"/>
  <c r="F13" i="33"/>
  <c r="F124" i="17" l="1"/>
  <c r="F120" i="17"/>
  <c r="E52" i="35"/>
  <c r="F52" i="35" s="1"/>
  <c r="E53" i="35"/>
  <c r="F53" i="35" s="1"/>
  <c r="E54" i="35"/>
  <c r="F54" i="35" s="1"/>
  <c r="E51" i="35"/>
  <c r="F51" i="35" s="1"/>
  <c r="E44" i="35"/>
  <c r="F44" i="35" s="1"/>
  <c r="F39" i="35"/>
  <c r="F40" i="35"/>
  <c r="F41" i="35"/>
  <c r="F42" i="35"/>
  <c r="E45" i="35"/>
  <c r="F45" i="35" s="1"/>
  <c r="E46" i="35"/>
  <c r="F46" i="35" s="1"/>
  <c r="E47" i="35"/>
  <c r="F47" i="35" s="1"/>
  <c r="E48" i="35"/>
  <c r="F48" i="35" s="1"/>
  <c r="E49" i="35"/>
  <c r="F49" i="35" s="1"/>
  <c r="E72" i="35" l="1"/>
  <c r="F72" i="35" s="1"/>
  <c r="E71" i="35"/>
  <c r="F71" i="35" s="1"/>
  <c r="E70" i="35"/>
  <c r="F70" i="35" s="1"/>
  <c r="F296" i="17" l="1"/>
  <c r="G296" i="17" s="1"/>
  <c r="F13" i="20"/>
  <c r="D11" i="6" l="1"/>
  <c r="E25" i="34"/>
  <c r="F25" i="34" s="1"/>
  <c r="D62" i="34"/>
  <c r="D63" i="34"/>
  <c r="D64" i="34"/>
  <c r="D65" i="34"/>
  <c r="D66" i="34"/>
  <c r="D68" i="34"/>
  <c r="D69" i="34"/>
  <c r="D70" i="34"/>
  <c r="D71" i="34"/>
  <c r="D72" i="34"/>
  <c r="D73" i="34"/>
  <c r="D61" i="34"/>
  <c r="D76" i="34"/>
  <c r="D77" i="34"/>
  <c r="D78" i="34"/>
  <c r="D79" i="34"/>
  <c r="D80" i="34"/>
  <c r="D75" i="34"/>
  <c r="D84" i="34"/>
  <c r="D85" i="34"/>
  <c r="D86" i="34"/>
  <c r="D87" i="34"/>
  <c r="D88" i="34"/>
  <c r="D89" i="34"/>
  <c r="D90" i="34"/>
  <c r="D91" i="34"/>
  <c r="D92" i="34"/>
  <c r="D93" i="34"/>
  <c r="D94" i="34"/>
  <c r="D96" i="34"/>
  <c r="D97" i="34"/>
  <c r="D98" i="34"/>
  <c r="D99" i="34"/>
  <c r="D100" i="34"/>
  <c r="D101" i="34"/>
  <c r="D102" i="34"/>
  <c r="D103" i="34"/>
  <c r="D104" i="34"/>
  <c r="D105" i="34"/>
  <c r="D106" i="34"/>
  <c r="D107" i="34"/>
  <c r="D83" i="34"/>
  <c r="D110" i="34"/>
  <c r="D111" i="34"/>
  <c r="D112" i="34"/>
  <c r="D113" i="34"/>
  <c r="D114" i="34"/>
  <c r="D115" i="34"/>
  <c r="D116" i="34"/>
  <c r="D109" i="34"/>
  <c r="E302" i="17"/>
  <c r="F302" i="17" s="1"/>
  <c r="E350" i="17"/>
  <c r="F350" i="17" s="1"/>
  <c r="E351" i="17"/>
  <c r="F351" i="17" s="1"/>
  <c r="E352" i="17"/>
  <c r="F352" i="17" s="1"/>
  <c r="E317" i="17"/>
  <c r="F317" i="17" s="1"/>
  <c r="E316" i="17"/>
  <c r="F316" i="17" s="1"/>
  <c r="E315" i="17"/>
  <c r="F315" i="17" s="1"/>
  <c r="E314" i="17"/>
  <c r="F314" i="17" s="1"/>
  <c r="E348" i="17"/>
  <c r="F348" i="17" s="1"/>
  <c r="E347" i="17"/>
  <c r="F347" i="17" s="1"/>
  <c r="E346" i="17"/>
  <c r="F346" i="17" s="1"/>
  <c r="E345" i="17"/>
  <c r="F345" i="17" s="1"/>
  <c r="E344" i="17"/>
  <c r="F344" i="17" s="1"/>
  <c r="E343" i="17"/>
  <c r="F343" i="17" s="1"/>
  <c r="E323" i="17"/>
  <c r="F323" i="17" s="1"/>
  <c r="E320" i="17"/>
  <c r="F320" i="17" s="1"/>
  <c r="E324" i="17"/>
  <c r="F324" i="17" s="1"/>
  <c r="E322" i="17"/>
  <c r="F322" i="17" s="1"/>
  <c r="E319" i="17"/>
  <c r="F319" i="17" s="1"/>
  <c r="E353" i="17"/>
  <c r="F353" i="17" s="1"/>
  <c r="E308" i="17"/>
  <c r="F308" i="17" s="1"/>
  <c r="E307" i="17"/>
  <c r="F307" i="17" s="1"/>
  <c r="E306" i="17"/>
  <c r="F306" i="17" s="1"/>
  <c r="E305" i="17"/>
  <c r="F305" i="17" s="1"/>
  <c r="E304" i="17"/>
  <c r="F304" i="17" s="1"/>
  <c r="E334" i="17"/>
  <c r="F334" i="17" s="1"/>
  <c r="E333" i="17"/>
  <c r="F333" i="17" s="1"/>
  <c r="E332" i="17"/>
  <c r="F332" i="17" s="1"/>
  <c r="E331" i="17"/>
  <c r="F331" i="17" s="1"/>
  <c r="E330" i="17"/>
  <c r="F330" i="17" s="1"/>
  <c r="E329" i="17"/>
  <c r="F329" i="17" s="1"/>
  <c r="E328" i="17"/>
  <c r="F328" i="17" s="1"/>
  <c r="E327" i="17"/>
  <c r="F327" i="17" s="1"/>
  <c r="E301" i="17"/>
  <c r="F301" i="17" s="1"/>
  <c r="E312" i="17"/>
  <c r="F312" i="17" s="1"/>
  <c r="E311" i="17"/>
  <c r="F311" i="17" s="1"/>
  <c r="E339" i="17"/>
  <c r="F339" i="17" s="1"/>
  <c r="E340" i="17"/>
  <c r="F340" i="17" s="1"/>
  <c r="E341" i="17"/>
  <c r="F341" i="17" s="1"/>
  <c r="E338" i="17"/>
  <c r="F338" i="17" s="1"/>
  <c r="F337" i="17"/>
  <c r="G337" i="17" s="1"/>
  <c r="F336" i="17"/>
  <c r="G336" i="17" s="1"/>
  <c r="D19" i="35"/>
  <c r="E19" i="35" s="1"/>
  <c r="D20" i="35"/>
  <c r="E20" i="35" s="1"/>
  <c r="D18" i="35"/>
  <c r="E18" i="35" s="1"/>
  <c r="D25" i="35"/>
  <c r="E25" i="35" s="1"/>
  <c r="E36" i="35"/>
  <c r="F36" i="35" s="1"/>
  <c r="E35" i="35"/>
  <c r="F35" i="35" s="1"/>
  <c r="E12" i="35"/>
  <c r="F12" i="35" s="1"/>
  <c r="E17" i="35"/>
  <c r="F17" i="35" s="1"/>
  <c r="E28" i="34" l="1"/>
  <c r="E32" i="35"/>
  <c r="F32" i="35" s="1"/>
  <c r="E31" i="35"/>
  <c r="F31" i="35" s="1"/>
  <c r="E30" i="35"/>
  <c r="F30" i="35" s="1"/>
  <c r="E23" i="35"/>
  <c r="F23" i="35" s="1"/>
  <c r="E14" i="35" l="1"/>
  <c r="F14" i="35" s="1"/>
  <c r="E15" i="35"/>
  <c r="F15" i="35" s="1"/>
  <c r="E13" i="35"/>
  <c r="F13" i="35" s="1"/>
  <c r="D44" i="34"/>
  <c r="E44" i="34" s="1"/>
  <c r="D45" i="34"/>
  <c r="E45" i="34" s="1"/>
  <c r="D46" i="34"/>
  <c r="E46" i="34" s="1"/>
  <c r="D47" i="34"/>
  <c r="E47" i="34" s="1"/>
  <c r="D48" i="34"/>
  <c r="E48" i="34" s="1"/>
  <c r="G290" i="17"/>
  <c r="E61" i="35" l="1"/>
  <c r="F61" i="35" s="1"/>
  <c r="F58" i="35"/>
  <c r="E59" i="35"/>
  <c r="F59" i="35" s="1"/>
  <c r="E60" i="35"/>
  <c r="F60" i="35" s="1"/>
  <c r="E24" i="34"/>
  <c r="F24" i="34" s="1"/>
  <c r="E47" i="33"/>
  <c r="F47" i="33" s="1"/>
  <c r="E46" i="33"/>
  <c r="F46" i="33" s="1"/>
  <c r="E45" i="33"/>
  <c r="F45" i="33" s="1"/>
  <c r="E44" i="33"/>
  <c r="F44" i="33" s="1"/>
  <c r="E43" i="33"/>
  <c r="F43" i="33" s="1"/>
  <c r="E41" i="33"/>
  <c r="F41" i="33" s="1"/>
  <c r="E39" i="33"/>
  <c r="F39" i="33" s="1"/>
  <c r="E40" i="33"/>
  <c r="F40" i="33" s="1"/>
  <c r="E38" i="33"/>
  <c r="F38" i="33" s="1"/>
  <c r="F25" i="17"/>
  <c r="F156" i="17"/>
  <c r="G156" i="17" s="1"/>
  <c r="F155" i="17"/>
  <c r="G155" i="17" s="1"/>
  <c r="F163" i="17"/>
  <c r="G163" i="17" s="1"/>
  <c r="F162" i="17"/>
  <c r="G162" i="17" s="1"/>
  <c r="E35" i="12"/>
  <c r="E32" i="12"/>
  <c r="E31" i="12"/>
  <c r="E28" i="12"/>
  <c r="E26" i="34"/>
  <c r="E29" i="34"/>
  <c r="F29" i="34"/>
  <c r="E116" i="34"/>
  <c r="E115" i="34"/>
  <c r="E114" i="34"/>
  <c r="E113" i="34"/>
  <c r="E112" i="34"/>
  <c r="E111" i="34"/>
  <c r="E110" i="34"/>
  <c r="E109" i="34"/>
  <c r="E107" i="34"/>
  <c r="E106" i="34"/>
  <c r="E105" i="34"/>
  <c r="E104" i="34"/>
  <c r="E103" i="34"/>
  <c r="E102" i="34"/>
  <c r="E101" i="34"/>
  <c r="E100" i="34"/>
  <c r="E99" i="34"/>
  <c r="E98" i="34"/>
  <c r="E97" i="34"/>
  <c r="E96" i="34"/>
  <c r="E94" i="34"/>
  <c r="E93" i="34"/>
  <c r="E92" i="34"/>
  <c r="E91" i="34"/>
  <c r="E90" i="34"/>
  <c r="E89" i="34"/>
  <c r="E88" i="34"/>
  <c r="E87" i="34"/>
  <c r="E86" i="34"/>
  <c r="E85" i="34"/>
  <c r="E84" i="34"/>
  <c r="E83" i="34"/>
  <c r="E80" i="34"/>
  <c r="E79" i="34"/>
  <c r="E78" i="34"/>
  <c r="E77" i="34"/>
  <c r="E76" i="34"/>
  <c r="E75" i="34"/>
  <c r="E73" i="34"/>
  <c r="E72" i="34"/>
  <c r="E71" i="34"/>
  <c r="E70" i="34"/>
  <c r="E69" i="34"/>
  <c r="E68" i="34"/>
  <c r="E66" i="34"/>
  <c r="E65" i="34"/>
  <c r="E64" i="34"/>
  <c r="E63" i="34"/>
  <c r="E62" i="34"/>
  <c r="E61" i="34"/>
  <c r="E41" i="34"/>
  <c r="F41" i="34" s="1"/>
  <c r="E40" i="34"/>
  <c r="F40" i="34" s="1"/>
  <c r="E39" i="34"/>
  <c r="F39" i="34" s="1"/>
  <c r="E38" i="34"/>
  <c r="F38" i="34" s="1"/>
  <c r="E37" i="34"/>
  <c r="F37" i="34" s="1"/>
  <c r="E32" i="34"/>
  <c r="F32" i="34" s="1"/>
  <c r="E30" i="34"/>
  <c r="F30" i="34" s="1"/>
  <c r="E23" i="34"/>
  <c r="F23" i="34" s="1"/>
  <c r="E22" i="34"/>
  <c r="F22" i="34" s="1"/>
  <c r="E21" i="34"/>
  <c r="F21" i="34" s="1"/>
  <c r="E20" i="34"/>
  <c r="F20" i="34" s="1"/>
  <c r="E19" i="34"/>
  <c r="F19" i="34" s="1"/>
  <c r="E18" i="34"/>
  <c r="F18" i="34" s="1"/>
  <c r="E17" i="34"/>
  <c r="F17" i="34" s="1"/>
  <c r="E16" i="34"/>
  <c r="F16" i="34" s="1"/>
  <c r="E15" i="34"/>
  <c r="F15" i="34" s="1"/>
  <c r="E14" i="34"/>
  <c r="F14" i="34" s="1"/>
  <c r="E13" i="34"/>
  <c r="F13" i="34" s="1"/>
  <c r="E12" i="34"/>
  <c r="F12" i="34" s="1"/>
  <c r="E11" i="34"/>
  <c r="F11" i="34" s="1"/>
  <c r="E10" i="34"/>
  <c r="F10" i="34" s="1"/>
  <c r="D23" i="33"/>
  <c r="D22" i="33"/>
  <c r="E21" i="25"/>
  <c r="E28" i="33" l="1"/>
  <c r="F28" i="33" s="1"/>
  <c r="E18" i="33"/>
  <c r="F18" i="33" s="1"/>
  <c r="E11" i="33"/>
  <c r="F11" i="33" s="1"/>
  <c r="E26" i="32" l="1"/>
  <c r="E15" i="32"/>
  <c r="F15" i="32" l="1"/>
  <c r="E13" i="32"/>
  <c r="F13" i="32" s="1"/>
  <c r="E12" i="32"/>
  <c r="F12" i="32" s="1"/>
  <c r="E10" i="32"/>
  <c r="F10" i="32" s="1"/>
  <c r="D63" i="31"/>
  <c r="E63" i="31" s="1"/>
  <c r="D62" i="31"/>
  <c r="E62" i="31" s="1"/>
  <c r="D60" i="31"/>
  <c r="E60" i="31" s="1"/>
  <c r="D59" i="31"/>
  <c r="E59" i="31" s="1"/>
  <c r="D55" i="31"/>
  <c r="E55" i="31" s="1"/>
  <c r="F52" i="31"/>
  <c r="D42" i="31"/>
  <c r="D41" i="31"/>
  <c r="E41" i="31" s="1"/>
  <c r="D30" i="31"/>
  <c r="E30" i="31" s="1"/>
  <c r="D34" i="31"/>
  <c r="E34" i="31" s="1"/>
  <c r="D33" i="31"/>
  <c r="E33" i="31" s="1"/>
  <c r="D19" i="31"/>
  <c r="D22" i="31"/>
  <c r="E22" i="31" s="1"/>
  <c r="D16" i="31"/>
  <c r="E16" i="31" s="1"/>
  <c r="D15" i="31"/>
  <c r="E15" i="31" s="1"/>
  <c r="D12" i="31"/>
  <c r="E12" i="31" s="1"/>
  <c r="D13" i="31"/>
  <c r="E13" i="31" s="1"/>
  <c r="D10" i="31"/>
  <c r="E10" i="31" s="1"/>
  <c r="F56" i="30"/>
  <c r="F52" i="30"/>
  <c r="F41" i="30"/>
  <c r="F40" i="30"/>
  <c r="F21" i="30"/>
  <c r="F20" i="30"/>
  <c r="F18" i="30"/>
  <c r="F11" i="30"/>
  <c r="E11" i="6" l="1"/>
  <c r="E12" i="21"/>
  <c r="F12" i="21" s="1"/>
  <c r="E11" i="21"/>
  <c r="F11" i="21" s="1"/>
  <c r="E10" i="21"/>
  <c r="F10" i="21" s="1"/>
  <c r="E12" i="3"/>
  <c r="E11" i="3"/>
  <c r="E10" i="3"/>
  <c r="E17" i="22" l="1"/>
  <c r="F17" i="22" s="1"/>
  <c r="E16" i="22"/>
  <c r="F16" i="22" s="1"/>
  <c r="E14" i="22"/>
  <c r="F14" i="22" s="1"/>
  <c r="E13" i="22"/>
  <c r="F13" i="22" s="1"/>
  <c r="E12" i="22"/>
  <c r="F12" i="22" s="1"/>
  <c r="E11" i="22"/>
  <c r="F11" i="22" s="1"/>
  <c r="E10" i="22"/>
  <c r="F10" i="22" s="1"/>
  <c r="E25" i="12"/>
  <c r="F25" i="12" s="1"/>
  <c r="E16" i="12"/>
  <c r="E12" i="12"/>
  <c r="E10" i="12"/>
  <c r="E11" i="20"/>
  <c r="F11" i="20" s="1"/>
  <c r="E10" i="20"/>
  <c r="F10" i="20" s="1"/>
  <c r="F14" i="7" l="1"/>
  <c r="E13" i="7"/>
  <c r="F13" i="7" s="1"/>
  <c r="E10" i="7"/>
  <c r="E10" i="6"/>
  <c r="F10" i="6" s="1"/>
  <c r="E25" i="25"/>
  <c r="E23" i="25"/>
  <c r="E17" i="25"/>
  <c r="E19" i="25"/>
  <c r="F19" i="25" s="1"/>
  <c r="E18" i="25"/>
  <c r="F18" i="25" s="1"/>
  <c r="E16" i="25"/>
  <c r="F16" i="25" s="1"/>
  <c r="E15" i="25"/>
  <c r="F15" i="25" s="1"/>
  <c r="E14" i="25"/>
  <c r="F14" i="25" s="1"/>
  <c r="E13" i="25"/>
  <c r="F13" i="25" s="1"/>
  <c r="E10" i="25"/>
  <c r="F10" i="25" s="1"/>
  <c r="E12" i="25"/>
  <c r="E11" i="25"/>
  <c r="F11" i="25" s="1"/>
  <c r="E17" i="18"/>
  <c r="F17" i="18" s="1"/>
  <c r="E16" i="18"/>
  <c r="F16" i="18" s="1"/>
  <c r="E15" i="18"/>
  <c r="F15" i="18" s="1"/>
  <c r="E14" i="18"/>
  <c r="F14" i="18" s="1"/>
  <c r="F13" i="18"/>
  <c r="E12" i="18"/>
  <c r="F12" i="18" s="1"/>
  <c r="E11" i="18"/>
  <c r="F11" i="18" s="1"/>
  <c r="E10" i="18"/>
  <c r="F10" i="18" s="1"/>
  <c r="F11" i="3"/>
  <c r="F12" i="3"/>
  <c r="F10" i="3"/>
  <c r="E18" i="19"/>
  <c r="F18" i="19" s="1"/>
  <c r="E16" i="19"/>
  <c r="F16" i="19" s="1"/>
  <c r="E15" i="19"/>
  <c r="F15" i="19" s="1"/>
  <c r="E13" i="19"/>
  <c r="F13" i="19" s="1"/>
  <c r="E12" i="19"/>
  <c r="F12" i="19" s="1"/>
  <c r="E11" i="19"/>
  <c r="F11" i="19" s="1"/>
  <c r="E10" i="19"/>
  <c r="F10" i="19" s="1"/>
  <c r="F89" i="17"/>
  <c r="E18" i="1"/>
  <c r="F18" i="1" s="1"/>
  <c r="E16" i="1"/>
  <c r="F16" i="1" s="1"/>
  <c r="E15" i="1"/>
  <c r="F15" i="1" s="1"/>
  <c r="E14" i="1"/>
  <c r="F14" i="1" s="1"/>
  <c r="E11" i="1"/>
  <c r="F11" i="1" s="1"/>
  <c r="E10" i="1"/>
  <c r="F10" i="1" s="1"/>
  <c r="E27" i="23" l="1"/>
  <c r="F27" i="23" s="1"/>
  <c r="E25" i="23"/>
  <c r="F25" i="23" s="1"/>
  <c r="E23" i="23"/>
  <c r="F23" i="23" s="1"/>
  <c r="E10" i="23"/>
  <c r="F10" i="23" s="1"/>
  <c r="F363" i="17" l="1"/>
  <c r="G363" i="17" s="1"/>
  <c r="F362" i="17"/>
  <c r="G362" i="17" s="1"/>
  <c r="F274" i="17"/>
  <c r="G274" i="17" s="1"/>
  <c r="F233" i="17"/>
  <c r="G233" i="17" s="1"/>
  <c r="F209" i="17"/>
  <c r="G209" i="17" s="1"/>
  <c r="F161" i="17"/>
  <c r="G161" i="17" s="1"/>
  <c r="F160" i="17"/>
  <c r="G160" i="17" s="1"/>
  <c r="F159" i="17"/>
  <c r="G159" i="17" s="1"/>
  <c r="F158" i="17"/>
  <c r="G158" i="17" s="1"/>
  <c r="F154" i="17"/>
  <c r="G154" i="17" s="1"/>
  <c r="F153" i="17"/>
  <c r="G153" i="17" s="1"/>
  <c r="F150" i="17"/>
  <c r="F144" i="17"/>
  <c r="F141" i="17"/>
  <c r="F133" i="17"/>
  <c r="F118" i="17"/>
  <c r="F113" i="17"/>
  <c r="F109" i="17"/>
  <c r="G109" i="17" s="1"/>
  <c r="F108" i="17"/>
  <c r="G108" i="17" s="1"/>
  <c r="F98" i="17"/>
  <c r="F91" i="17"/>
  <c r="G89" i="17"/>
  <c r="F43" i="17"/>
  <c r="G43" i="17" s="1"/>
  <c r="F42" i="17"/>
  <c r="G42" i="17" s="1"/>
  <c r="F41" i="17"/>
  <c r="G41" i="17" s="1"/>
  <c r="F40" i="17"/>
  <c r="G40" i="17" s="1"/>
  <c r="F39" i="17"/>
  <c r="G39" i="17" s="1"/>
  <c r="F38" i="17"/>
  <c r="G38" i="17" s="1"/>
  <c r="F23" i="17"/>
  <c r="G300" i="17"/>
  <c r="G299" i="17"/>
  <c r="F15" i="17"/>
  <c r="G15" i="17" s="1"/>
  <c r="F12" i="17"/>
  <c r="G12" i="17" s="1"/>
  <c r="F11" i="17"/>
  <c r="G11" i="17" s="1"/>
  <c r="F10" i="17"/>
  <c r="G10" i="17" s="1"/>
  <c r="D20" i="31" l="1"/>
  <c r="E20" i="31" s="1"/>
  <c r="D21" i="31"/>
  <c r="E21" i="31" s="1"/>
  <c r="D18" i="31"/>
  <c r="E18" i="31" s="1"/>
  <c r="D56" i="31"/>
  <c r="E56" i="31" s="1"/>
  <c r="D43" i="34" l="1"/>
  <c r="E43" i="34" s="1"/>
  <c r="F26" i="35" l="1"/>
  <c r="D24" i="35" l="1"/>
  <c r="E24" i="35" s="1"/>
  <c r="E185" i="17" l="1"/>
  <c r="F185" i="17" s="1"/>
  <c r="E184" i="17"/>
  <c r="F184" i="17" s="1"/>
  <c r="E183" i="17"/>
  <c r="F183" i="17" s="1"/>
  <c r="D32" i="33"/>
  <c r="E32" i="33" s="1"/>
  <c r="F29" i="35"/>
</calcChain>
</file>

<file path=xl/sharedStrings.xml><?xml version="1.0" encoding="utf-8"?>
<sst xmlns="http://schemas.openxmlformats.org/spreadsheetml/2006/main" count="4015" uniqueCount="1789">
  <si>
    <t>Nr.p.k.</t>
  </si>
  <si>
    <t>Pakalpojums</t>
  </si>
  <si>
    <t>Mērvienība</t>
  </si>
  <si>
    <t>1.</t>
  </si>
  <si>
    <t>1.1.</t>
  </si>
  <si>
    <t>1.2.</t>
  </si>
  <si>
    <t>1.3.</t>
  </si>
  <si>
    <t>1.4.</t>
  </si>
  <si>
    <t>1 lapa</t>
  </si>
  <si>
    <t>5.1.</t>
  </si>
  <si>
    <t xml:space="preserve">Sporta zāles īre par 1 stundu </t>
  </si>
  <si>
    <t>5.2.</t>
  </si>
  <si>
    <t>Sporta zāles izmantošana aerobikas nodarbībām par 1 stundu</t>
  </si>
  <si>
    <t>6.1.</t>
  </si>
  <si>
    <t>Kultūras nama telpu noma:</t>
  </si>
  <si>
    <t>6.2.</t>
  </si>
  <si>
    <t>7.1.</t>
  </si>
  <si>
    <t>7.2.</t>
  </si>
  <si>
    <t>7.3.</t>
  </si>
  <si>
    <t>kg</t>
  </si>
  <si>
    <t>7.4.</t>
  </si>
  <si>
    <t>8.</t>
  </si>
  <si>
    <t>8.1.</t>
  </si>
  <si>
    <t>8.2.</t>
  </si>
  <si>
    <t>stunda</t>
  </si>
  <si>
    <t>8.3.</t>
  </si>
  <si>
    <t>8.4.</t>
  </si>
  <si>
    <t>8.5.</t>
  </si>
  <si>
    <t>9.1.</t>
  </si>
  <si>
    <t>9.2.</t>
  </si>
  <si>
    <t>9.3.</t>
  </si>
  <si>
    <t>Intravenozā injekcija</t>
  </si>
  <si>
    <t>Intramuskulārā injekcija</t>
  </si>
  <si>
    <t>Diegu/skavu izņemšana no brūcēm</t>
  </si>
  <si>
    <t>Parazītu izņemšana no audiem</t>
  </si>
  <si>
    <t>Holesterīna noteikšana asinīs</t>
  </si>
  <si>
    <t>Ausu skalošana</t>
  </si>
  <si>
    <t>Izrakstu, izziņu, potēšanas pases izrakstīšana</t>
  </si>
  <si>
    <t>10.</t>
  </si>
  <si>
    <t>10.1.</t>
  </si>
  <si>
    <t>10.2.</t>
  </si>
  <si>
    <t>10.3.</t>
  </si>
  <si>
    <t>Pakalpojumi Multifunkcionālajā centrā</t>
  </si>
  <si>
    <t>11.1.</t>
  </si>
  <si>
    <t>11.2.</t>
  </si>
  <si>
    <t>11.3.</t>
  </si>
  <si>
    <t>Nedzīvojamo telpu noma</t>
  </si>
  <si>
    <t>Labiekārtotas nedzīvojamās telpas noma Brīvības ielā 9  (mērķis -pārtikas preču tirdzniecība)</t>
  </si>
  <si>
    <t>1,00</t>
  </si>
  <si>
    <t>1,21</t>
  </si>
  <si>
    <t>Labiekārtotas nedzīvojamās telpas noma Skolas ielā 1  (mērķis -aptieka, zobārstniecības prakse)</t>
  </si>
  <si>
    <t>0,69</t>
  </si>
  <si>
    <t>Nedzīvojamā telpa ar pazeminātu labiekārtojuma līmeni, ja nav centralizētās apkures Jaunatnes ielā 7 (mērķis-saimnieciska darbība)</t>
  </si>
  <si>
    <t>Nedzīvojamā telpa ar pazeminātu labiekārtojuma līmeni Brīvības ielā 9 (mērķis-garāža)</t>
  </si>
  <si>
    <t>0,28</t>
  </si>
  <si>
    <t>Kultūras nama telpu noma</t>
  </si>
  <si>
    <t>2.1.</t>
  </si>
  <si>
    <t>Kultūras nama telpu noma nekomerciāliem pasākumiem: semināriem, sapulcēm, prezentācijām, privātiem pasākumiem</t>
  </si>
  <si>
    <t>7,50</t>
  </si>
  <si>
    <t>2.2.</t>
  </si>
  <si>
    <t>Kultūras nama virtuves (aprīkota ar elektrisko plīti, auksta un silta ūdens apgādi, kanalizācijas novadīšanu)   noma nekomerciāliem pasākumiem: semināriem, sapulcēm, prezentācijām, privātiem pasākumiem</t>
  </si>
  <si>
    <t>2,50</t>
  </si>
  <si>
    <t>3.1.</t>
  </si>
  <si>
    <t>3.2.</t>
  </si>
  <si>
    <t>4.1.</t>
  </si>
  <si>
    <t>4.2.</t>
  </si>
  <si>
    <t>4.3.</t>
  </si>
  <si>
    <t>4.4.</t>
  </si>
  <si>
    <t>Peldbaseina izmantošana</t>
  </si>
  <si>
    <t>Publiskais apmeklējums personai</t>
  </si>
  <si>
    <t>Pakalpojuma veids</t>
  </si>
  <si>
    <t>Tautas nama telpu noma</t>
  </si>
  <si>
    <t>Aronas iela 1 telpu noma SIA “Karote”</t>
  </si>
  <si>
    <t>Gaiziņa iela 7 telpu noma</t>
  </si>
  <si>
    <t>Pielikums Nr.2</t>
  </si>
  <si>
    <t>lapa</t>
  </si>
  <si>
    <t>Pamatskolas zāle īre līdz 50 cilvēkiem</t>
  </si>
  <si>
    <t>Pamatskolas zāle īre no 50 līdz 100 cilvēkiem</t>
  </si>
  <si>
    <t>ja tiek īrēts uz 8 un vairāk stundām par katru nākamo stundu</t>
  </si>
  <si>
    <t>Kultūras nama mazās zāles īre:</t>
  </si>
  <si>
    <t>Internātpamatskolas sporta zāles īre līdz 50 cilvēkiem</t>
  </si>
  <si>
    <t>Internātpamatskolas ēdamzāles īre līdz 50 cilvēkiem</t>
  </si>
  <si>
    <t>1 grupai</t>
  </si>
  <si>
    <t>Tirdzniecības vieta kultūras nama mazajā zālē 1h</t>
  </si>
  <si>
    <t>Pielikums Nr.3</t>
  </si>
  <si>
    <t>Pielikums Nr.4</t>
  </si>
  <si>
    <t>Pagasta pārvaldes administrācija, Sociālā māja, Jauniešu centrs</t>
  </si>
  <si>
    <t>1 stunda</t>
  </si>
  <si>
    <t>Telpu noma ēkā Pārupes iela 2, neieskaitot apkuri apkures sezonas laikā</t>
  </si>
  <si>
    <t>Apkure Pārupes ielā 2 dienā</t>
  </si>
  <si>
    <t>Apkure ēkā Pārupes iela 2 mēnesī</t>
  </si>
  <si>
    <t>Telpu noma ēkā Vesetas iela 4, neiskaitit siltumenerģijas piegādi</t>
  </si>
  <si>
    <t>Apkure ēkā Vesetas iela 4- mēnesī</t>
  </si>
  <si>
    <t>Apkure ēkā Vesetas iela 4- stundā</t>
  </si>
  <si>
    <t>Kalsnavas pamatskola</t>
  </si>
  <si>
    <t>1 ēdienreize</t>
  </si>
  <si>
    <t>Kalsnavas pirmskolas izglītības iestāde</t>
  </si>
  <si>
    <t>Telpu noma Kalsnavas pirmskolas izglītības iestādes ēkā izglītojoša un audzināšana rakstura pasākumu un nodarbību organizēšanai</t>
  </si>
  <si>
    <t>Kalsnavas kultūras nams</t>
  </si>
  <si>
    <t>Telpu noma Kalsnavas Kultūras nama ēkā Vesetas ielā 8</t>
  </si>
  <si>
    <t>1 m2/mēnesī</t>
  </si>
  <si>
    <t>Biroja tehnikas pakalpojumi</t>
  </si>
  <si>
    <t>2.</t>
  </si>
  <si>
    <t>3.</t>
  </si>
  <si>
    <t>4.</t>
  </si>
  <si>
    <t>5.</t>
  </si>
  <si>
    <t>Pacienta iemaksa par feldšera apmeklējumu</t>
  </si>
  <si>
    <t>gab</t>
  </si>
  <si>
    <t>Šķūnīšu un kūtiņu nomas maksa</t>
  </si>
  <si>
    <t>Pielikums Nr.5</t>
  </si>
  <si>
    <t>Pielikums Nr.6</t>
  </si>
  <si>
    <t>2.4.</t>
  </si>
  <si>
    <t>2.5.</t>
  </si>
  <si>
    <t>2.6.</t>
  </si>
  <si>
    <t>Telpu izmantošanas pakalpojumi</t>
  </si>
  <si>
    <t>Nedzīvojamo telpu nomas maksa  Jaunatnes ielā 3</t>
  </si>
  <si>
    <t>Nedzīvojamo telpu noma Jaunatnes ielā 1 (ēdamzāle)</t>
  </si>
  <si>
    <t>3.3.</t>
  </si>
  <si>
    <t>Nedzīvojamo telpu noma “Ezermeldros” kultūras nama zāle</t>
  </si>
  <si>
    <t>3.4.</t>
  </si>
  <si>
    <t>Nedzīvojamo telpu noma (saimniecības ēkas, šķūņi)</t>
  </si>
  <si>
    <t>1 virsma</t>
  </si>
  <si>
    <t>2 virsmas</t>
  </si>
  <si>
    <t>5.3.</t>
  </si>
  <si>
    <t>5.4.</t>
  </si>
  <si>
    <t>5.5.</t>
  </si>
  <si>
    <t>5.5.1.</t>
  </si>
  <si>
    <t>5.6.</t>
  </si>
  <si>
    <t>5.6.1.</t>
  </si>
  <si>
    <t>5.6.2.</t>
  </si>
  <si>
    <t>5.6.3.</t>
  </si>
  <si>
    <t>Vidusskolas ēdamzāles noma</t>
  </si>
  <si>
    <t>Vidusskolas telpu noma nometnēm, pasākumiem vienai personai</t>
  </si>
  <si>
    <t>Vidusskolas internāta telpu noma</t>
  </si>
  <si>
    <t>Pielikums Nr.8</t>
  </si>
  <si>
    <t>1.5.</t>
  </si>
  <si>
    <t>2.3.</t>
  </si>
  <si>
    <t>Telpu izmantošanas pakalpojumi:</t>
  </si>
  <si>
    <t>4.5.</t>
  </si>
  <si>
    <t>Kultūras nama telpu noma (lielā zāle)</t>
  </si>
  <si>
    <t>7,11</t>
  </si>
  <si>
    <t>Sporta zāles noma</t>
  </si>
  <si>
    <t>Jaunā iela 1 administrācijas ēkā</t>
  </si>
  <si>
    <t>Pagastam piederošo nedzīvojamo telpu noma</t>
  </si>
  <si>
    <t>6.3.</t>
  </si>
  <si>
    <t>6.4.</t>
  </si>
  <si>
    <t>Mētrienas tautas nama lielā zāle</t>
  </si>
  <si>
    <t>Mētrienas pamatskolas ēdamzāle</t>
  </si>
  <si>
    <t>Pielikums Nr.11</t>
  </si>
  <si>
    <t>Pielikums Nr.10</t>
  </si>
  <si>
    <t>Degumnieku skolas sporta zāles noma</t>
  </si>
  <si>
    <t>3.5.</t>
  </si>
  <si>
    <t xml:space="preserve">1 stunda </t>
  </si>
  <si>
    <t>Cukura līmeņa noteikšana asinīs</t>
  </si>
  <si>
    <t>Intravenoza infūzija (sistēma)</t>
  </si>
  <si>
    <t>Aktīvās atpūtas centra pakalpojumi un izcenojumi</t>
  </si>
  <si>
    <t>Baseins (ar pirti)</t>
  </si>
  <si>
    <t>Publiskais apmeklējums 1 personai</t>
  </si>
  <si>
    <t>Apmeklējums Degumnieku pamatskolas audzēkņiem 1 personai</t>
  </si>
  <si>
    <t>Ūdens aerobika 1 personai</t>
  </si>
  <si>
    <t xml:space="preserve">1 nodarbība </t>
  </si>
  <si>
    <t>Ūdens aerobika bērniem (kopā ar pieaugušajiem)</t>
  </si>
  <si>
    <t>1 personai</t>
  </si>
  <si>
    <t>5.7.</t>
  </si>
  <si>
    <t>Trenažieru zāle 1 personai</t>
  </si>
  <si>
    <t>5.8.</t>
  </si>
  <si>
    <t>Trenažieru zāles izmantošana ar priekšapmaksu</t>
  </si>
  <si>
    <t>10 stundas</t>
  </si>
  <si>
    <t>5.9.</t>
  </si>
  <si>
    <t>Baseins + pirts + trenažieru zāles izmantošana</t>
  </si>
  <si>
    <t xml:space="preserve">O.Kalpaka dzimtas mājās Ošupes pagasta „Liepsalas” maksas pakalpojumi </t>
  </si>
  <si>
    <t>Teritorijas, ēku un būvju noma nometņu organizēšanai</t>
  </si>
  <si>
    <t>1 diennakts</t>
  </si>
  <si>
    <t>15.1.</t>
  </si>
  <si>
    <t>Pielikums Nr.12</t>
  </si>
  <si>
    <t>Telpas nomas pakalpojumi</t>
  </si>
  <si>
    <t>Kultūras nama zāles noma</t>
  </si>
  <si>
    <t>Skolas sporta zāles noma</t>
  </si>
  <si>
    <t>Skolas ēdnīcas telpas noma</t>
  </si>
  <si>
    <t>Pagasta pārvaldes zāles noma</t>
  </si>
  <si>
    <t>Komunālās nodaļas pakalpojumi</t>
  </si>
  <si>
    <t xml:space="preserve">Apkures pakalpojumi juridiskām personā Pārvaldes ēkā </t>
  </si>
  <si>
    <t>Īre juridiskām personām pārvaldes ēkā</t>
  </si>
  <si>
    <t>Pielikums Nr.13</t>
  </si>
  <si>
    <t xml:space="preserve">Tautas nama telpu noma masu pasākumiem </t>
  </si>
  <si>
    <t xml:space="preserve">Estrādes noma </t>
  </si>
  <si>
    <t>Pielikums Nr.15</t>
  </si>
  <si>
    <t xml:space="preserve">Telpu noma juridiskām personām </t>
  </si>
  <si>
    <t>Telpu noma</t>
  </si>
  <si>
    <t xml:space="preserve">Madonas novada pašvaldības administratīvās ēkas Saieta laukumā 1 pirmā un otrā stāva zāles nomas maksa </t>
  </si>
  <si>
    <t xml:space="preserve">Madonas pilsētas stadiona nomas maksa treniņnometnēm </t>
  </si>
  <si>
    <t>Maksa par viena cita novada izglītojamā jautājuma skatīšanu Madonas novada pedagoģiski medicīniskajā komisijā</t>
  </si>
  <si>
    <t>Maksa par pieaugušo tālākizglītības kursiem</t>
  </si>
  <si>
    <t>2.7.</t>
  </si>
  <si>
    <t>Dalības maksas</t>
  </si>
  <si>
    <t>2.8.</t>
  </si>
  <si>
    <t>2.9.</t>
  </si>
  <si>
    <t>Dalības maksa par piedalīšanos komandu sporta spēlēs pieaugušajiem no katra pieteiktā komandas dalībnieka (katrā spēļu kārtā atsevišķi)</t>
  </si>
  <si>
    <t>2.10.</t>
  </si>
  <si>
    <t>Dalības maksa par piedalīšanos individuālajos sporta veidos pieaugušajiem dalībniekiem</t>
  </si>
  <si>
    <t>2.11.</t>
  </si>
  <si>
    <t>2.12.</t>
  </si>
  <si>
    <t>2.13.</t>
  </si>
  <si>
    <t>Velosipēdu noma Smeceres silā un Madonas tūrisma informācijas centrā</t>
  </si>
  <si>
    <t>Maksa par Madonas pilsētas pirmsskolas izglītības iestāžu pakalpojumiem:</t>
  </si>
  <si>
    <t>3.6.</t>
  </si>
  <si>
    <t>3.7.</t>
  </si>
  <si>
    <t>maksa par Madonas pilsētas pirmsskolas izglītības iestādes „Kastanītis” zāles  izmantošanu  par vienu stundu</t>
  </si>
  <si>
    <t>lielā zāle</t>
  </si>
  <si>
    <t>spoguļzāle</t>
  </si>
  <si>
    <t>pagrabstāva  zāle</t>
  </si>
  <si>
    <t>Maksas pakalpojumi Madonas pilsētas PII "Saulīte" bērnu baseinam</t>
  </si>
  <si>
    <t>Pirmsskolas vecuma bērns (1)  ar pieaugušo (1)</t>
  </si>
  <si>
    <t xml:space="preserve">Pirmsskolas vecuma bērni (2-3) ar pieaugušo (1) </t>
  </si>
  <si>
    <t>Ģimenes apmeklējums</t>
  </si>
  <si>
    <t>Jaunākā skolas vecuma bērns līdz 11 gadiem (1)</t>
  </si>
  <si>
    <t xml:space="preserve">Pirmsskolas vecuma bērnu grupa (līdz 10 bērniem) ar 1-2 pieaugušajiem </t>
  </si>
  <si>
    <t xml:space="preserve">Skolēniem no 12-18 gadiem ar pieaugušajiem </t>
  </si>
  <si>
    <t>Madonas novada pirmsskolas iestāžu organizētas un pieteiktas grupas</t>
  </si>
  <si>
    <t>bez maksas</t>
  </si>
  <si>
    <t xml:space="preserve"> Maksa par Vispārizglītojošo skolu sniegtajiem  telpu iznomāšanu un maksas pakalpojumiem (papildus aprēķinot PVN) :</t>
  </si>
  <si>
    <t>Madonas pilsētas vidusskolas telpu izmantošana</t>
  </si>
  <si>
    <t>par mūzikas instrumentu nomu par vienu mēnesi</t>
  </si>
  <si>
    <t>maksa par mūzikas skolas telpu nomu:</t>
  </si>
  <si>
    <t>5.11.</t>
  </si>
  <si>
    <t>5.12.</t>
  </si>
  <si>
    <t>5.13.</t>
  </si>
  <si>
    <t xml:space="preserve">maksa par mūzikas skolotāju profesionālo kompetenču pilnveides kursiem instrumentspēlē vienam pedagogam </t>
  </si>
  <si>
    <t>J.Simsona Madonas mākslas skolas telpu noma</t>
  </si>
  <si>
    <t>Ekskursija +Madonas suvenīra gaiļa izgatavošana</t>
  </si>
  <si>
    <t>Ekskursija+ keramikas darbnīca „Madonas svilpaunieks”</t>
  </si>
  <si>
    <t xml:space="preserve"> Maksa par Madonas bērnu un jauniešu centra pakalpojumiem</t>
  </si>
  <si>
    <t>mūzikas telpu 1,stāvā un 2.stāva zāli</t>
  </si>
  <si>
    <t>par nodarbību un atpūtas telpām</t>
  </si>
  <si>
    <t>10% no kopējā ieņēmuma</t>
  </si>
  <si>
    <t>5% no kopējā ieņēmuma</t>
  </si>
  <si>
    <t>viesu telpas (4.stāvs) banketam stundā</t>
  </si>
  <si>
    <t>teātra telpas (4.stāvs) noma stundā</t>
  </si>
  <si>
    <t>telpu noma filiālē stundā</t>
  </si>
  <si>
    <t xml:space="preserve">filiāles noma atpūtas sarīkojumiem </t>
  </si>
  <si>
    <t xml:space="preserve">filiāles noma bērnu sarīkojumiem </t>
  </si>
  <si>
    <t>foajē noma stundā</t>
  </si>
  <si>
    <t xml:space="preserve">estrādes noma viesizrādēm, vieskoncertiem un citiem viespasākumiem </t>
  </si>
  <si>
    <t>estrādes noma pasākumos bez ieejas biļetēm stundā</t>
  </si>
  <si>
    <t>ieejas biļešu cenas kino izrādēm pieaugušajiem</t>
  </si>
  <si>
    <t>mūzikas instrumentu noma mēnesī</t>
  </si>
  <si>
    <t>9.4.</t>
  </si>
  <si>
    <t>9.5.</t>
  </si>
  <si>
    <t>9.6.</t>
  </si>
  <si>
    <t>9.7.</t>
  </si>
  <si>
    <t>9.8.</t>
  </si>
  <si>
    <t>9.9.</t>
  </si>
  <si>
    <t>9.10.</t>
  </si>
  <si>
    <t>9.11.</t>
  </si>
  <si>
    <t>9.12.</t>
  </si>
  <si>
    <t>9.13.</t>
  </si>
  <si>
    <t>9.14.</t>
  </si>
  <si>
    <t>9.15.</t>
  </si>
  <si>
    <t>Ieejas biļešu cenas muzeja Lielajās izstāžu zālēs:</t>
  </si>
  <si>
    <t>skolēniem</t>
  </si>
  <si>
    <t xml:space="preserve"> Ekskursiju vadīšana muzejā (novada iedzīvotājiem bez maksas):</t>
  </si>
  <si>
    <t xml:space="preserve"> pieaugušo grupām</t>
  </si>
  <si>
    <t xml:space="preserve"> skolēnu grupām</t>
  </si>
  <si>
    <t xml:space="preserve"> svešvalodā pieaugušo grupām</t>
  </si>
  <si>
    <t>1-10 priekšmeti</t>
  </si>
  <si>
    <t xml:space="preserve"> uz vienu dienu</t>
  </si>
  <si>
    <t xml:space="preserve"> uz vienu nedēļu</t>
  </si>
  <si>
    <t xml:space="preserve"> uz vienu mēnesi</t>
  </si>
  <si>
    <t>Par vienas krājuma vienības fotografēšanu, filmēšanu (norādot izmantošanas mērķi un saņemot atļauju no direktora):</t>
  </si>
  <si>
    <t xml:space="preserve">Madonas novada skolēniem, studentiem (pētniekiem zinātniskajiem darbiem), novada pašvaldību, kultūras un izglītības iestādēm </t>
  </si>
  <si>
    <t>0.40; 0.35; 0.25</t>
  </si>
  <si>
    <t>Pārējām fiziskām un juridiskām personām</t>
  </si>
  <si>
    <t>4.25; 3.55; 2.85</t>
  </si>
  <si>
    <t>0.40; 0.20; 0.14</t>
  </si>
  <si>
    <t>4.25; 2.85; 1.40</t>
  </si>
  <si>
    <t>Citiem republikas muzejiem</t>
  </si>
  <si>
    <t>Uzziņu materiāla sagatavošana:</t>
  </si>
  <si>
    <t>1 lapa A4 formāta atkarībā no apjoma</t>
  </si>
  <si>
    <t>no 14.00 līdz 71.00</t>
  </si>
  <si>
    <t>no 2,94 līdz 14,91</t>
  </si>
  <si>
    <t>no 16,94 līdz 85,91</t>
  </si>
  <si>
    <t>Krājuma materiāla izmantošana, skenēšana, fotografēšana (ja nav citi ierobežojumu) materiālu dāvinātājiem muzeja krājumā</t>
  </si>
  <si>
    <t>Par izstāžu iekārtošanu ārpus muzeja pasūtītājs slēdz līgumu ar muzeja direktoru</t>
  </si>
  <si>
    <t>Pirmskolas vecuma bērniem</t>
  </si>
  <si>
    <t xml:space="preserve"> Muzeja priekšmeta attēla pirkšana Nacionālā muzeja krājuma kopkatalogā </t>
  </si>
  <si>
    <t xml:space="preserve">Sporta centra telpu noma: </t>
  </si>
  <si>
    <t>11.4.</t>
  </si>
  <si>
    <t>11.5.</t>
  </si>
  <si>
    <t>11.6.</t>
  </si>
  <si>
    <t>11.7.</t>
  </si>
  <si>
    <t>11.8.</t>
  </si>
  <si>
    <t>Kartinga trase</t>
  </si>
  <si>
    <t>12.1.</t>
  </si>
  <si>
    <t>12.2.</t>
  </si>
  <si>
    <t>12.3.</t>
  </si>
  <si>
    <t>12.4.</t>
  </si>
  <si>
    <t>12.5.</t>
  </si>
  <si>
    <t>12.6.</t>
  </si>
  <si>
    <t>12.7.</t>
  </si>
  <si>
    <t xml:space="preserve"> Sporta un atpūtas bāze „Smeceres sils” </t>
  </si>
  <si>
    <t>13.1.</t>
  </si>
  <si>
    <t>Pieaugušie</t>
  </si>
  <si>
    <t>13.2.</t>
  </si>
  <si>
    <t>Bērni līdz 18 gadiem</t>
  </si>
  <si>
    <t>13.3.</t>
  </si>
  <si>
    <t>Minimālā mājiņas cena</t>
  </si>
  <si>
    <t>13.4.</t>
  </si>
  <si>
    <t>Papildus vietas ar saviem matračiem</t>
  </si>
  <si>
    <t>Pasākums līdz 12 stundām (bez nakšņošanas) no 12 līdz 20 personām</t>
  </si>
  <si>
    <t>Slēpošanas un rollerslēpošanas trases īre bērni līdz 18 gadiem</t>
  </si>
  <si>
    <t>BMX trases barjeras izmantošana</t>
  </si>
  <si>
    <t>Kafejnīcas zāle</t>
  </si>
  <si>
    <t>Telts vieta, persona</t>
  </si>
  <si>
    <t>Reklāmas izvietošana (mēnesī)</t>
  </si>
  <si>
    <t>Trašu sagatavošanas tehnikas retraka noma par vienu darba stunda</t>
  </si>
  <si>
    <t xml:space="preserve">Automašīnu novietošana moto trases stāvlaukumā sacensību laikā (par 1 dienu) ar 2015.gada 1.augustu </t>
  </si>
  <si>
    <t xml:space="preserve">Maksa par treniņu dienu mototrasē bērniem līdz 16 g. vecumam  </t>
  </si>
  <si>
    <t xml:space="preserve">Sezonas abonements mototrasē bērniem līdz 16 g. vecumam </t>
  </si>
  <si>
    <t xml:space="preserve">Velosipēdu noma </t>
  </si>
  <si>
    <t>Finiša mājas noma</t>
  </si>
  <si>
    <t>Naktsmītnes finiša mājā ar saviem guļampiederumiem</t>
  </si>
  <si>
    <t>Transpondera īre(čipa)</t>
  </si>
  <si>
    <t>Starta pulksteņa īre 1 diena</t>
  </si>
  <si>
    <t>Slēpju sagatavošanas vienas telpas noma</t>
  </si>
  <si>
    <t>Naktsmītne kempinga mājiņā bez veļas</t>
  </si>
  <si>
    <t>Maksa par Madonas novada pašvaldības Sociālā dienesta sniegtajiem pakalpojumiem (papildus aprēķinot PVN)</t>
  </si>
  <si>
    <t>Gaismā cietējoša kompozīta materiāla plomba 1 virsmā</t>
  </si>
  <si>
    <t>Gaismā cietējoša kompozīta materiāla plomba 2 virsmās</t>
  </si>
  <si>
    <t>Gaismā cietējoša kompozīta materiāla plomba 3 virsmās</t>
  </si>
  <si>
    <t>Gaismā cietējoša kompozīta materiāla plomba 4 virsmās</t>
  </si>
  <si>
    <t>Zoba kroņa atjaunošana ar gaismā cietējoša kompozīta materiālu</t>
  </si>
  <si>
    <t>Zoba kroņa atjaunošana  izmantojot ar stikla šķiedru  stiprinātu gaismā cietējoša kompozīta materiālu</t>
  </si>
  <si>
    <t>Kapličas izmantošana atvadu ceremonijai</t>
  </si>
  <si>
    <t>Kapličas zvana izmantošana</t>
  </si>
  <si>
    <t xml:space="preserve"> Digitālu attēlu izgatavošana, nosūtīšana elektroniski, papildus aprēķinot PVN:</t>
  </si>
  <si>
    <t>Pielikums Nr.9</t>
  </si>
  <si>
    <t>Aronas pagasta pārvaldē sniegtie maksas pakalpojumi un to cenrādis</t>
  </si>
  <si>
    <t>Barkavas pagasta pārvaldē sniegtie maksas pakalpojumi un to cenrādis</t>
  </si>
  <si>
    <t>Dzelzavas pagasta pārvaldē sniegtie maksas pakalpojumi un to cenrādis</t>
  </si>
  <si>
    <t>Kalsnavas pagasta pārvaldē sniegtie maksas pakalpojumi un to cenrādis</t>
  </si>
  <si>
    <t>Liezēres pagasta pārvaldē sniegtie maksas pakalpojumi un to cenrādis</t>
  </si>
  <si>
    <t>Ļaudonas pagasta pārvaldē sniegtie maksas pakalpojumi un to cenrādis</t>
  </si>
  <si>
    <t>Mārcienas pagasta pārvaldē sniegtie maksas pakalpojumi un to cenrādis</t>
  </si>
  <si>
    <t>Mētrienas pagasta pārvaldē sniegtie maksas pakalpojumi un to cenrādis</t>
  </si>
  <si>
    <t>Ošupes pagasta pārvaldē sniegtie maksas pakalpojumi un to cenrādis</t>
  </si>
  <si>
    <t>Praulienas pagasta pārvaldes sniegtie maksas paklapojumi un to cenrādis</t>
  </si>
  <si>
    <t>Vestienas pagasta pārvaldē sniegtie maksas pakalpojumi un to cenrādis</t>
  </si>
  <si>
    <t>14.1.</t>
  </si>
  <si>
    <t>14.2.</t>
  </si>
  <si>
    <t xml:space="preserve">Sarkaņu pagasta pārvaldē sniegtie maksas pakalpojumi un to izcenojumi </t>
  </si>
  <si>
    <t>Telpu noma papildus aprēķinot PVN</t>
  </si>
  <si>
    <t>3.1.2.</t>
  </si>
  <si>
    <t>Multifunkcionālā centra LOGS telpu noma J.Ramaņa iela 4, Biksēre, Sarkaņu pagastā, Madonas novadā</t>
  </si>
  <si>
    <t>3.1.3.</t>
  </si>
  <si>
    <t>Maksa par citiem pakalpojumiem (papildus aprēķinot PVN):</t>
  </si>
  <si>
    <t>Maksa par nozaudēto garderobes žetonu</t>
  </si>
  <si>
    <t xml:space="preserve">Tautas nama Kalnagravas lielās zāles noma mākslinieciskiem kolektīviem ar savām ieejas biļetēm </t>
  </si>
  <si>
    <t>Pielikums Nr.14</t>
  </si>
  <si>
    <t>15% no ieņēmumiem, bet ne mazāk kā EUR 35.57 + PVN</t>
  </si>
  <si>
    <t>Pielikums Nr.1</t>
  </si>
  <si>
    <t>Madonas novada pašvaldības domes</t>
  </si>
  <si>
    <t>Pielikums Nr.7</t>
  </si>
  <si>
    <t>Cena bez PVN (EUR)</t>
  </si>
  <si>
    <t>PVN (EUR)</t>
  </si>
  <si>
    <t>Cena kopā  ar PVN (EUR)</t>
  </si>
  <si>
    <t>Sauna</t>
  </si>
  <si>
    <t>Konferenču zāle</t>
  </si>
  <si>
    <t xml:space="preserve">Loģistikas māja (bez saunas) </t>
  </si>
  <si>
    <t>12 stundas</t>
  </si>
  <si>
    <t>bērni līdz 18g.v</t>
  </si>
  <si>
    <t>1 reize</t>
  </si>
  <si>
    <t>0,00*</t>
  </si>
  <si>
    <t>Telpu noma:</t>
  </si>
  <si>
    <t>Pagasta zāles noma</t>
  </si>
  <si>
    <t>9.</t>
  </si>
  <si>
    <t>0,00**</t>
  </si>
  <si>
    <t>0,00***</t>
  </si>
  <si>
    <t>Maksa par grāmatu "Mētrienas vietvārdu saglabāšana nākamajai simtgadei"</t>
  </si>
  <si>
    <t>1 eksemplārs</t>
  </si>
  <si>
    <t>Grāmata "Liezere. Daba. Valoda. Folklora. Vēsture."</t>
  </si>
  <si>
    <t>Inventāra noma</t>
  </si>
  <si>
    <t>Maksa par slēpošanas inventāra nomu, komplekts (slēpes, zābaki, nūjas) pieaugušajiem</t>
  </si>
  <si>
    <t>2 stundas</t>
  </si>
  <si>
    <t xml:space="preserve">Maksa par slēpošanas inventāra nomu, komplekts (slēpes, zābaki, nūjas) bērniem līdz 18 gadiem </t>
  </si>
  <si>
    <t xml:space="preserve">Maksa par treniņu dienu mototrasē Madonas novada bērniem līdz 7 g. vecumam  </t>
  </si>
  <si>
    <t>Individuālā apmeklējuma maksa</t>
  </si>
  <si>
    <t>Mēneša abonoments apmeklējumam</t>
  </si>
  <si>
    <t>porcija</t>
  </si>
  <si>
    <t>maksa par Madonas pilsētas pirmsskolas izglītības iestādes “Saulīte” zāles izmantošanu par vienu stundu</t>
  </si>
  <si>
    <t>no maksas par pirmsskolas izglītības iestāžu telpu izmantošanu atbrīvotas Madonas novada izglītības iestādes</t>
  </si>
  <si>
    <t>Ieejas biļešu cenas uz kino izrādēm:</t>
  </si>
  <si>
    <t>Maksa par citiem pakalpojumiem:</t>
  </si>
  <si>
    <t>Mazās zāle</t>
  </si>
  <si>
    <t>50-100 cilvēkiem</t>
  </si>
  <si>
    <t>Līdz 50 cilvēkiem</t>
  </si>
  <si>
    <t>4.1.1.</t>
  </si>
  <si>
    <t>4.1.3.</t>
  </si>
  <si>
    <t>4.1.2.</t>
  </si>
  <si>
    <t>a)</t>
  </si>
  <si>
    <t>b)</t>
  </si>
  <si>
    <t>c)</t>
  </si>
  <si>
    <t>d)</t>
  </si>
  <si>
    <t>6.</t>
  </si>
  <si>
    <t>6.1.1.</t>
  </si>
  <si>
    <t>6.1.2.</t>
  </si>
  <si>
    <t>6.2.1.</t>
  </si>
  <si>
    <t>7.</t>
  </si>
  <si>
    <t>Kultūras nama lielās zāles īre</t>
  </si>
  <si>
    <t>2.3.1.</t>
  </si>
  <si>
    <t>2.4.1.</t>
  </si>
  <si>
    <t>3.1.1.</t>
  </si>
  <si>
    <t>1 m2/ stundā</t>
  </si>
  <si>
    <t>1 m2/dienā</t>
  </si>
  <si>
    <t>1 kg</t>
  </si>
  <si>
    <t>1 m2/stundā</t>
  </si>
  <si>
    <t>1 m2 /mēnesī</t>
  </si>
  <si>
    <t>1.6.</t>
  </si>
  <si>
    <t>1.7.</t>
  </si>
  <si>
    <t>1.8.</t>
  </si>
  <si>
    <t>1.9.</t>
  </si>
  <si>
    <t>1.10.</t>
  </si>
  <si>
    <t>1.11.</t>
  </si>
  <si>
    <t>1.12.</t>
  </si>
  <si>
    <t>3.3.1.</t>
  </si>
  <si>
    <t>3.3.2.</t>
  </si>
  <si>
    <t>Vidusskolas sporta zāles noma:</t>
  </si>
  <si>
    <t>Telpu apkure</t>
  </si>
  <si>
    <t>2.1.1.</t>
  </si>
  <si>
    <t>2.1.2.</t>
  </si>
  <si>
    <t>2.1.3.</t>
  </si>
  <si>
    <t>Degumnieku tautas nama iznomāšana</t>
  </si>
  <si>
    <t>3.2.1.</t>
  </si>
  <si>
    <t>3.2.2.</t>
  </si>
  <si>
    <t>1.2.1.</t>
  </si>
  <si>
    <t>1.2.2.</t>
  </si>
  <si>
    <t>Telpu nomas pakalpojumi</t>
  </si>
  <si>
    <t>Nekustamo īpašumu noma (centrālā administrācija)</t>
  </si>
  <si>
    <t xml:space="preserve">Madonas novada pašvaldības administratīvās ēkas Saieta laukumā 1 trešā stāva zāles nomas maksa </t>
  </si>
  <si>
    <t>Maksa par sniegtajiem pakalpojumiem centrālajā administrācijā</t>
  </si>
  <si>
    <t>2.4.2.</t>
  </si>
  <si>
    <t>2.4.3.</t>
  </si>
  <si>
    <t>2.5.1.</t>
  </si>
  <si>
    <t>2.5.2.</t>
  </si>
  <si>
    <t>2.5.3.</t>
  </si>
  <si>
    <t>2.6.1.</t>
  </si>
  <si>
    <t>2.6.2.</t>
  </si>
  <si>
    <t>2.6.3.</t>
  </si>
  <si>
    <t>3.2.3.</t>
  </si>
  <si>
    <t>Madonas Valsts ģimnāzijas telpu noma</t>
  </si>
  <si>
    <t>4.2.1.</t>
  </si>
  <si>
    <t>4.2.2.</t>
  </si>
  <si>
    <t>4.2.4.</t>
  </si>
  <si>
    <t>4.2.5.</t>
  </si>
  <si>
    <t>4.2.6.</t>
  </si>
  <si>
    <t>4.2.7.</t>
  </si>
  <si>
    <t>4.2.8.</t>
  </si>
  <si>
    <t>5.5.2.</t>
  </si>
  <si>
    <t>5.5.3.</t>
  </si>
  <si>
    <t>5.5.4.</t>
  </si>
  <si>
    <t>5.5.5.</t>
  </si>
  <si>
    <t>5.5.6.</t>
  </si>
  <si>
    <t>Zvaigžņu zāle par stundu</t>
  </si>
  <si>
    <t>Saules zāle par stundu</t>
  </si>
  <si>
    <t>Laimas zāle par stundu</t>
  </si>
  <si>
    <t>klašu telpas vecajā skolas ēkā par stundu</t>
  </si>
  <si>
    <t>lasītava par stundu</t>
  </si>
  <si>
    <t>čella, vijoles, klavieru klases (jaunā skolas ēka) par stundu</t>
  </si>
  <si>
    <t>maksa par mūzikas skolas telpu nomu pasākumiem, kurus organizē politisko partiju pārstāvji (pārstāvis), vai tiek izmantota politiskā  reklāma vai tiek izplatīta visāda veida īslaicīgā vizuālā politiskā informācija (afišas, paziņojumi, aicinājumi, uzsaukumi,  plakāti u.tml):</t>
  </si>
  <si>
    <t>6.3.1.</t>
  </si>
  <si>
    <t>Ekskursija+”Jūgenstila suvenīru izgatavošanas darbnīca”</t>
  </si>
  <si>
    <t>Ekskursija pa Madonas Mākslas skolu</t>
  </si>
  <si>
    <t>Ekskursija pa Madonas Mākslas skolu ar praktisku darbošanos:</t>
  </si>
  <si>
    <t>No maksas par telpu nomu atbrīvotas Madonas izglītības iestādes un fiziskas vai juridiskas personas, kuras organizē bezmaksas pasākumus un nodarbības Madonas novada bērniem un jauniešiem</t>
  </si>
  <si>
    <t xml:space="preserve">maksa par skaņu aparatūras nomu </t>
  </si>
  <si>
    <t>7.2.1.</t>
  </si>
  <si>
    <t>7.2.2.</t>
  </si>
  <si>
    <t>7.2.3.</t>
  </si>
  <si>
    <t>viesu telpas (4.stāvs) noma stundā</t>
  </si>
  <si>
    <t>8.1.1.</t>
  </si>
  <si>
    <t>8.1.2.</t>
  </si>
  <si>
    <t>8.1.3.</t>
  </si>
  <si>
    <t>8.1.4.</t>
  </si>
  <si>
    <t>8.1.5.</t>
  </si>
  <si>
    <t>8.1.6.</t>
  </si>
  <si>
    <t>8.1.7.</t>
  </si>
  <si>
    <t>8.1.8.</t>
  </si>
  <si>
    <t>8.2.1.</t>
  </si>
  <si>
    <t>8.2.2.</t>
  </si>
  <si>
    <t>8.2.3.</t>
  </si>
  <si>
    <t>8.2.4.</t>
  </si>
  <si>
    <t>8.2.5.</t>
  </si>
  <si>
    <t>8.2.6.</t>
  </si>
  <si>
    <t>kabineta noma stundā</t>
  </si>
  <si>
    <t>8.3.1.</t>
  </si>
  <si>
    <t>8.3.2.</t>
  </si>
  <si>
    <t>8.3.3.</t>
  </si>
  <si>
    <t>8.4.1.</t>
  </si>
  <si>
    <t>8.5.1.</t>
  </si>
  <si>
    <t>8.5.2.</t>
  </si>
  <si>
    <t>maksa par nozaudēto garderobes žetonu</t>
  </si>
  <si>
    <t>par skaņu aparatūras nomu stundā</t>
  </si>
  <si>
    <t>par skaņu aparatūras uzlikšana un noņemšana ārpus kultūras nama telpām</t>
  </si>
  <si>
    <t>10.1.1.</t>
  </si>
  <si>
    <t>10.1.2.</t>
  </si>
  <si>
    <t>10.1.3.</t>
  </si>
  <si>
    <t>10.2.1.</t>
  </si>
  <si>
    <t>pieaugušajiem</t>
  </si>
  <si>
    <t>10.3.1.</t>
  </si>
  <si>
    <t>10.3.2.</t>
  </si>
  <si>
    <t>10.3.3.</t>
  </si>
  <si>
    <t>virs 10 priekšmetiem</t>
  </si>
  <si>
    <t>Priekšmeta tematiska izvēle un atlase pēc iepriekšēja pasūtījuma:</t>
  </si>
  <si>
    <t>1 vienība</t>
  </si>
  <si>
    <t>Zinātniskā arhīva izmantošana</t>
  </si>
  <si>
    <t>Fotografēšana, filmēšana muzeja darba popularizēšanai</t>
  </si>
  <si>
    <t>Krājuma materiālu deponēšana Madonas novada pašvaldības izglītības un kultūras iestādēm, krājuma priekšmetu dāvinātājiem un citiem republikas muzejiem</t>
  </si>
  <si>
    <t>Krājuma materiālu deponēšana juridiskām un privātpersonām:</t>
  </si>
  <si>
    <t>Tiesības kopēt vienu krājuma vienību</t>
  </si>
  <si>
    <r>
      <t xml:space="preserve"> Lai izmantotu muzeja telpas filmēšanai, pakalpojuma saņēmējs slēdz līgumu ar muzeja</t>
    </r>
    <r>
      <rPr>
        <b/>
        <i/>
        <sz val="11"/>
        <color theme="1"/>
        <rFont val="Times New Roman"/>
        <family val="1"/>
        <charset val="186"/>
      </rPr>
      <t xml:space="preserve"> </t>
    </r>
    <r>
      <rPr>
        <i/>
        <sz val="11"/>
        <color theme="1"/>
        <rFont val="Times New Roman"/>
        <family val="1"/>
        <charset val="186"/>
      </rPr>
      <t>direktoru.</t>
    </r>
  </si>
  <si>
    <t>Ja materiāla sagatavošanai nepieciešams braukt uz arhīviem, bibliotēkām, transporta, komandējuma un kopēšanas izdevumus sedz pasūtītājs</t>
  </si>
  <si>
    <t>11.</t>
  </si>
  <si>
    <t>Novada pašvaldības sadarbības partneriem</t>
  </si>
  <si>
    <t>12.</t>
  </si>
  <si>
    <t>13.</t>
  </si>
  <si>
    <t>14.</t>
  </si>
  <si>
    <t>15.</t>
  </si>
  <si>
    <t>Dalības maksa Madonas novada pašvaldības rīkotajos pasākumos un nometnēs bērniem un jauniešiem Madonas pilsētā tiek iekasēta atbilstoši pasākumu un nometņu nolikumiem. Nolikumus saskaņo, vai tos apstiprina Madonas novada pašvaldības izpilddirektors.</t>
  </si>
  <si>
    <t>Maksa par Madonas novadpētniecības un mākslas muzeja pakalpojumiem:</t>
  </si>
  <si>
    <t>Virtuves teplu izmantošana tautas namā Kalnagravas (ne mazāk kā 3 stundas)</t>
  </si>
  <si>
    <t>Bērzaunes pagasta pārvaldē sniegtie maksas pakalpojumi un to cenrādis</t>
  </si>
  <si>
    <t>Par sarīkojumu (bet ne mazāk kā EUR 21,50 bez PVN par pasākumu)</t>
  </si>
  <si>
    <t>PIEZĪMES</t>
  </si>
  <si>
    <t>10.2.2.</t>
  </si>
  <si>
    <t>Madonas novada vispārizglītojošo skolu un pirmsskolas izglītības iestāžu audzēkņiem</t>
  </si>
  <si>
    <t>Pieaugušajiem</t>
  </si>
  <si>
    <t>Skolēniem, studentiem, pensionāriem</t>
  </si>
  <si>
    <t>Ģimenes biļete (1 vai 2 pieaugušie ar 1–4 bērniem līdz 18 gadu vecumam)</t>
  </si>
  <si>
    <t>Ekskursija latviešu valodā</t>
  </si>
  <si>
    <t>Ekskursija krievu, angļu valodā</t>
  </si>
  <si>
    <t>pirmsskolas vecuma bērniem;</t>
  </si>
  <si>
    <t xml:space="preserve"> pedagogiem, kas pavada pirmsskolas vecuma bērnu grupu vai izglītojamo grupu (grupā vismaz 10 bērni vai izglītojamie);</t>
  </si>
  <si>
    <t>bāreņiem un bez vecāku gādības palikušiem bērniem, dienas aprūpes centra, krīzes centra un tādas speciālās izglītības iestādes audzēkņiem, kura nodrošina internāta pakalpojumus, kā arī bērniem, kas ievietoti sociālās rehabilitācijas centrā (uzrādot statusu apliecinošu dokumentu) un tos pavadošajām personām (viens pedagogs vai viena persona uz 10 bērniem vai audzēkņiem);</t>
  </si>
  <si>
    <t>bērniem līdz 18 gadu vecumam ar invaliditāti, personām ar I un II grupas invaliditāti (uzrādot invaliditātes apliecību) un vienas personas, kas pavada bērnu līdz 18 gadu vecumam ar invaliditāti vai personu ar I grupas invaliditāti;</t>
  </si>
  <si>
    <t xml:space="preserve">Latvijas mūzikas profesionālās vidējās izglītības iestāžu izglītojamiem (uzrādot apliecību); </t>
  </si>
  <si>
    <t>Latvijas Kultūras akadēmijas Muzeju un kultūras mantojuma studiju programmas un Latvijas Universitātes Humanitāro zinātņu fakultātes Baltu filoloģijas studiju programmas studentiem (uzrādot studenta apliecību);</t>
  </si>
  <si>
    <t xml:space="preserve">Latvijas Mūzikas akadēmijas studentiem (uzrādot apliecību); </t>
  </si>
  <si>
    <t>Latvijas muzeju darbiniekiem (uzrādot apliecību);</t>
  </si>
  <si>
    <t>Starptautiskās muzeju padomes (ICOM) biedriem (uzrādot biedra karti);</t>
  </si>
  <si>
    <t>Starptautiskās pieminekļu un ievērojamu vietu padomes (ICOMOS) biedriem (uzrādot biedra karti);</t>
  </si>
  <si>
    <t>plašsaziņas līdzekļu pārstāvjiem, kas atspoguļo norises muzeju apvienībā (uzrādot preses karti);</t>
  </si>
  <si>
    <t>grupas (ne mazāk par 20 apmeklētājiem) vadītāja (gida);</t>
  </si>
  <si>
    <t>Starptautiskajā muzeju dienā – 18. maijā;</t>
  </si>
  <si>
    <t>akcijas “Eiropas Muzeju nakts”, – no plkst. 19.00. apmeklētājiem;</t>
  </si>
  <si>
    <t>ārpus novada vispārizglītojošo skolu un pirmsskolas izglītības iestāžu audzēkņiem</t>
  </si>
  <si>
    <t>1 reize personai</t>
  </si>
  <si>
    <t xml:space="preserve">Pirts un duša </t>
  </si>
  <si>
    <t>telpu noma (foajē-atpūtas telpa)</t>
  </si>
  <si>
    <t>Cesvaines novada  domes lēmums</t>
  </si>
  <si>
    <t>29.10.2020.</t>
  </si>
  <si>
    <t>(protokols Nr.16 #8)</t>
  </si>
  <si>
    <t>Cesvaines apvienības  pārvaldes sniegtie maksas paklapojumi un to cenrādis</t>
  </si>
  <si>
    <t>Cesvaines vidusskolas Aula, 1.stāva foajē</t>
  </si>
  <si>
    <t>Cesvaines vidusskolas Aula, 1.,2 stāva foajē</t>
  </si>
  <si>
    <t>Cesvaines vidusskolas ēdamzāle, 1.stāva foajē</t>
  </si>
  <si>
    <t>Cesvaines vidusskolas hoerogrāfijas zāle (zāle, garderobe)</t>
  </si>
  <si>
    <t>Cesvaines vidusskolas telpu noma uz mācību stundu bezdarbnieku apmācībām uz 120 stundām(40 minūtes)</t>
  </si>
  <si>
    <t>Pirmsskolas izglītības iestādes līelās zāles izmantošana</t>
  </si>
  <si>
    <t>Domes zāles izmantošana</t>
  </si>
  <si>
    <t>Kraukļu skolas zāles izmantošana</t>
  </si>
  <si>
    <t>Pagraba telpu lietojums Kraukļu skolā un Kraukļu pagasta namā</t>
  </si>
  <si>
    <t>Cesvaines kultūras nama zāles noma (foajē, garderobe, WC)</t>
  </si>
  <si>
    <t>Cesvaines kultūras nama bāra noma (foajē, garderobe, WC)</t>
  </si>
  <si>
    <t>Cesvaines kultūras nama zāles un bāra noma (foajē, garderobe, WC)</t>
  </si>
  <si>
    <t xml:space="preserve">Tējas namiņa noma </t>
  </si>
  <si>
    <t>Nomas maksa par naktsmītni vidusskolas internātā skolēnam</t>
  </si>
  <si>
    <t>Nomas maksa internāta telpām Augusta saulieša ielā 1</t>
  </si>
  <si>
    <t xml:space="preserve">Īres maksa dienesta dzīvojamā telpām </t>
  </si>
  <si>
    <t>Cesvaines vidusskolas sporta zāles apmeklējums</t>
  </si>
  <si>
    <t>2020.gada 17.septembra domes sēdes lēmums nr.14#10</t>
  </si>
  <si>
    <t>Cesvaines kapličas izmantošana bēru dienā (ar zvanīšanu)</t>
  </si>
  <si>
    <t>Cesvaines kapličas izmantošana</t>
  </si>
  <si>
    <t xml:space="preserve">Ķinderu kapličas izmantošana bēru dienā </t>
  </si>
  <si>
    <t>Ķinderu kapu inventāra izmantošana apbedīšanai</t>
  </si>
  <si>
    <t xml:space="preserve">Kapličas izmantošana </t>
  </si>
  <si>
    <t>Autoapmācība Cesvaines vidusskolā</t>
  </si>
  <si>
    <t>B kategorijas automašīnas vadīšanas teorētisko kursu apmācība pieaugušajiem</t>
  </si>
  <si>
    <t xml:space="preserve">B kategorijas automašīnas vadīšanas teorētisko kursu apmācība  skolēniem un studentiem </t>
  </si>
  <si>
    <t>BE kategorijas automašīnas vadīšanas teorētisko kursu apmācība pieaugušajiem</t>
  </si>
  <si>
    <t>BE kategorijas automašīnas vadīšanas teorētisko kursu apmācība  skolēniem un studentiem</t>
  </si>
  <si>
    <t>B un C1 kategorijas automašīnas vadīšanas teorētisko kursu apmācība pieaugušajiem</t>
  </si>
  <si>
    <t>C  kategorijas automašīnas vadīšanas teorētisko kursu apmācība pieaugušajiem</t>
  </si>
  <si>
    <t>Apmācības profesionālā vadītāja  sertifikāta iegūšana (95.kods)</t>
  </si>
  <si>
    <t>Cesvaines apvienības pārvaldes Īpašuma uzturēšanas nodaļas pakalpojumi</t>
  </si>
  <si>
    <t>Zobārstniecības pakalpojumi Madonas novada pašvaldībā dzīvojošajiem bērniem:</t>
  </si>
  <si>
    <t xml:space="preserve">B kategorijas automašīnas vadīšanas teorētisko kursu apmācība Cesvaines vidusskolas skolēniem </t>
  </si>
  <si>
    <t>2.14.</t>
  </si>
  <si>
    <t>2.15.</t>
  </si>
  <si>
    <t>2.16.</t>
  </si>
  <si>
    <t>2.17.</t>
  </si>
  <si>
    <t>2.18.</t>
  </si>
  <si>
    <t>2.19.</t>
  </si>
  <si>
    <t>2.20.</t>
  </si>
  <si>
    <t>svītrojams</t>
  </si>
  <si>
    <t>kultūras nama virtuve</t>
  </si>
  <si>
    <t>Cesvaines pils apskate:</t>
  </si>
  <si>
    <t>skolēniem, studentiem, pensionāriem</t>
  </si>
  <si>
    <r>
      <t xml:space="preserve">ģimenei </t>
    </r>
    <r>
      <rPr>
        <sz val="12"/>
        <color rgb="FF414142"/>
        <rFont val="Times New Roman"/>
        <family val="1"/>
        <charset val="186"/>
      </rPr>
      <t>(1 pieaugušais ar 1 līdz 3 bērniem, 2 pieaugušie ar 1 līdz 2 bērniem)</t>
    </r>
  </si>
  <si>
    <r>
      <t xml:space="preserve">ģimenei </t>
    </r>
    <r>
      <rPr>
        <sz val="12"/>
        <color rgb="FF414142"/>
        <rFont val="Times New Roman"/>
        <family val="1"/>
        <charset val="186"/>
      </rPr>
      <t>(1 pieaugušais ar 1 līdz 4 bērniem, 2 pieaugušie ar 1 līdz 3 bērniem, viena daudzbērnu ģimene (uzrādot Latvijas Goda ģimenes</t>
    </r>
    <r>
      <rPr>
        <sz val="10"/>
        <color rgb="FF414142"/>
        <rFont val="Arial"/>
        <family val="2"/>
        <charset val="186"/>
      </rPr>
      <t xml:space="preserve"> </t>
    </r>
    <r>
      <rPr>
        <sz val="12"/>
        <color rgb="FF414142"/>
        <rFont val="Times New Roman"/>
        <family val="1"/>
        <charset val="186"/>
      </rPr>
      <t>apliecību "3+ Ģimenes karte" vai citu daudzbērnu ģimenes statusu apliecinošu dokumentu)</t>
    </r>
  </si>
  <si>
    <t>grupai (10 personas un vairāk) (skolēniem, studentiem, pensionāriem)</t>
  </si>
  <si>
    <t>pieaugušo grupai (10 personas un vairāk)</t>
  </si>
  <si>
    <t>Gida pakalpojumi (papildus ieejas maksai pilī)</t>
  </si>
  <si>
    <t>Ekskursijas vadīšana grupām līdz 10 personām valsts valodā</t>
  </si>
  <si>
    <t>Ekskursijas vadīšana grupām līdz 10 personām svešvalodā</t>
  </si>
  <si>
    <r>
      <t xml:space="preserve">Ekskursijas vadīšana grupām </t>
    </r>
    <r>
      <rPr>
        <sz val="12"/>
        <color rgb="FF000000"/>
        <rFont val="Times New Roman"/>
        <family val="1"/>
        <charset val="186"/>
      </rPr>
      <t>līdz 29 personām valsts valodā</t>
    </r>
  </si>
  <si>
    <r>
      <t xml:space="preserve">Ekskursijas vadīšana grupām </t>
    </r>
    <r>
      <rPr>
        <sz val="12"/>
        <color rgb="FF000000"/>
        <rFont val="Times New Roman"/>
        <family val="1"/>
        <charset val="186"/>
      </rPr>
      <t>līdz 29 personām svešvalodā</t>
    </r>
  </si>
  <si>
    <r>
      <t xml:space="preserve">Ekskursijas vadīšana grupām </t>
    </r>
    <r>
      <rPr>
        <sz val="12"/>
        <color rgb="FF000000"/>
        <rFont val="Times New Roman"/>
        <family val="1"/>
        <charset val="186"/>
      </rPr>
      <t>no 30 personām valsts valodā</t>
    </r>
  </si>
  <si>
    <r>
      <t xml:space="preserve">Ekskursijas vadīšana grupām </t>
    </r>
    <r>
      <rPr>
        <sz val="12"/>
        <color rgb="FF000000"/>
        <rFont val="Times New Roman"/>
        <family val="1"/>
        <charset val="186"/>
      </rPr>
      <t>no 30 personām svešvalodā</t>
    </r>
  </si>
  <si>
    <r>
      <t xml:space="preserve">Ekskursijas vadīšana pa Cesvaines pili un pilsmuižas teritoriju (1 ekskursija 1 stunda 30 minūtes)   </t>
    </r>
    <r>
      <rPr>
        <sz val="12"/>
        <color rgb="FF000000"/>
        <rFont val="Times New Roman"/>
        <family val="1"/>
        <charset val="186"/>
      </rPr>
      <t xml:space="preserve">                                                                                               </t>
    </r>
  </si>
  <si>
    <t>Ekskursijas vadīšana grupām līdz 10 personām latviešu valodā</t>
  </si>
  <si>
    <r>
      <t xml:space="preserve">Ekskursijas vadīšana grupām </t>
    </r>
    <r>
      <rPr>
        <sz val="12"/>
        <color rgb="FF000000"/>
        <rFont val="Times New Roman"/>
        <family val="1"/>
        <charset val="186"/>
      </rPr>
      <t>līdz 29 personām latviešu valodā</t>
    </r>
  </si>
  <si>
    <r>
      <t xml:space="preserve">Ekskursijas vadīšana grupām </t>
    </r>
    <r>
      <rPr>
        <sz val="12"/>
        <color rgb="FF000000"/>
        <rFont val="Times New Roman"/>
        <family val="1"/>
        <charset val="186"/>
      </rPr>
      <t>no 30 personām latviešu valodā</t>
    </r>
  </si>
  <si>
    <t>Citi ar pils apmeklējumu saistītie pakalpojumi</t>
  </si>
  <si>
    <t>Muzejizglītojošā programma</t>
  </si>
  <si>
    <t>Muzejizglītojošā programma ģimenēm</t>
  </si>
  <si>
    <t>Muzeja krājuma apmeklējums, vēsturnieka vadībā (līdz 10 personām)</t>
  </si>
  <si>
    <t>Spēļu aktivitātes muzejā (papildus ieejas maksai)</t>
  </si>
  <si>
    <t>Radošās darbnīcas (papildus ieejas maksai)</t>
  </si>
  <si>
    <t>Jaunlaulāto fotografēšanās pilī vai cita profesionāla fotografēšanās pils telpās (pakalpojuma cenā nav iekļauts muzeja apmeklējums)</t>
  </si>
  <si>
    <t>1 fotosesija</t>
  </si>
  <si>
    <t>Cesvaines pils telpu un teritorijas noma</t>
  </si>
  <si>
    <t>Telpu noma līdz divām stundām</t>
  </si>
  <si>
    <t>Mednieku telpa</t>
  </si>
  <si>
    <t xml:space="preserve">Konferenču zāle </t>
  </si>
  <si>
    <t>Konferenču zāle (ar aprīkojumu)</t>
  </si>
  <si>
    <t>Balles zāle un mūzikas salons</t>
  </si>
  <si>
    <t>Ēdamzāle</t>
  </si>
  <si>
    <t>Kundzes istaba</t>
  </si>
  <si>
    <t>Kabinets</t>
  </si>
  <si>
    <t>Bibliotēka</t>
  </si>
  <si>
    <t>Nodarbību telpa</t>
  </si>
  <si>
    <t>Vienas pils terases noma</t>
  </si>
  <si>
    <t>Pilij pieguļošās teritorijas noma</t>
  </si>
  <si>
    <t>Tējas namiņš</t>
  </si>
  <si>
    <t>Telpu noma virs divām stundām</t>
  </si>
  <si>
    <t>Kustamās mantas noma</t>
  </si>
  <si>
    <t>Stāvgalda ar galdautu noma</t>
  </si>
  <si>
    <t>Stāvgalda bez galdauta noma</t>
  </si>
  <si>
    <t>Vīna, šampanieša, sulas glāžu noma</t>
  </si>
  <si>
    <t>Galds (1600x800xH750mm) noma</t>
  </si>
  <si>
    <t>Galds (1600x800xH750mm) ar galdautu un galda svārkiem</t>
  </si>
  <si>
    <t>Kafijas, tējas krūzes</t>
  </si>
  <si>
    <t>Termoss 5 l, kafija</t>
  </si>
  <si>
    <t>Termoss 9,5l, tēja</t>
  </si>
  <si>
    <t>1 apmeklējums/ personai</t>
  </si>
  <si>
    <t>1 apmeklējums/ ģimenei</t>
  </si>
  <si>
    <r>
      <t>Ekskursijas vadīšana pa Cesvaines pili (1 ekskursija 45 minūtes)</t>
    </r>
    <r>
      <rPr>
        <sz val="12"/>
        <color rgb="FF000000"/>
        <rFont val="Times New Roman"/>
        <family val="1"/>
        <charset val="186"/>
      </rPr>
      <t xml:space="preserve">                                                                                                                                  vai pa Cesvaines pilsmuižas kompleksu (1 ekskursija 45 minūtes)                                                                                                                                              </t>
    </r>
  </si>
  <si>
    <t>1 personai/ ekskursija</t>
  </si>
  <si>
    <t>1 grupai/ ekskursija</t>
  </si>
  <si>
    <t>1 nodarbība/ personai</t>
  </si>
  <si>
    <t>1 aktivitāte/ personai</t>
  </si>
  <si>
    <t xml:space="preserve">1 radošā darbnīca/ personai </t>
  </si>
  <si>
    <t>1 galds ar galdautu/ pasākums</t>
  </si>
  <si>
    <t>1 galds/ pasākums</t>
  </si>
  <si>
    <t>1 glāze/ pasākums</t>
  </si>
  <si>
    <t xml:space="preserve">1 galds ar galdautu/ pasākums </t>
  </si>
  <si>
    <t>1 krūze/ pasākums</t>
  </si>
  <si>
    <t>1 termoss/ pasākums</t>
  </si>
  <si>
    <t>6.1.3.</t>
  </si>
  <si>
    <t>7.5.</t>
  </si>
  <si>
    <t>7.6.</t>
  </si>
  <si>
    <t xml:space="preserve">telpu noma līdz 40 personām </t>
  </si>
  <si>
    <t>telpu noma virs 40 personām</t>
  </si>
  <si>
    <t>Nomas pakalpojumi:</t>
  </si>
  <si>
    <t>Kultūtas nama aparatūras noma:</t>
  </si>
  <si>
    <t>video iekārtas noma</t>
  </si>
  <si>
    <t>skaņas aparatūran noma</t>
  </si>
  <si>
    <t>skatuves gaismu noma</t>
  </si>
  <si>
    <t>pieaugušie</t>
  </si>
  <si>
    <t>Šautuves pakalpojumi</t>
  </si>
  <si>
    <t>Maksa par šautuves 1 mērķa izmantošanu (2 stundas)</t>
  </si>
  <si>
    <t>Šautuves izmantošana ar instruktora darbu 1 stunda (1-3 personas)</t>
  </si>
  <si>
    <t>Maksa par patronu</t>
  </si>
  <si>
    <t>Ēdināšanas pakalpojumi</t>
  </si>
  <si>
    <t>pacientam līdz 65 gadu vecumam</t>
  </si>
  <si>
    <t>pacientam no 65 gadu vecuma</t>
  </si>
  <si>
    <t>Lubānas apvienības pārvaldes un tās iestāžu sniegtie maksas pakalpojumi un to cenrādis</t>
  </si>
  <si>
    <t>Madonas novada Lubānas apvienības pārvalde</t>
  </si>
  <si>
    <t>Siltumapgāde "Meirānu Stacija"Meirāni, Indrānu pagasts</t>
  </si>
  <si>
    <t>EUR/kvm</t>
  </si>
  <si>
    <t>30.12.19. (protokols Nr.13, 5. paragrāfs)</t>
  </si>
  <si>
    <t>Naktsmītnes Tilta ielā 5, Lubānā</t>
  </si>
  <si>
    <t>31.10.13. (protokols nr.15, 21. paragrāfs)</t>
  </si>
  <si>
    <t>Numurs ar atsevišķu sanitāro mezglu</t>
  </si>
  <si>
    <t>EUR/diennaktī</t>
  </si>
  <si>
    <t>Numurs ar kopīgu sanitāro mezglu</t>
  </si>
  <si>
    <t>Sociālās aprūpes centrs</t>
  </si>
  <si>
    <t>Specializētā autotransporta (ar pacēlāju) pakalpojums</t>
  </si>
  <si>
    <t>EUR/km</t>
  </si>
  <si>
    <t>30.09.20. (protokols nr.13, 8.paragrāfs)</t>
  </si>
  <si>
    <t>Vieglās automašīnas transpota pakalpojums</t>
  </si>
  <si>
    <t>Ēdināšanas pakalpojums (tiek piemērots darbiniekiem)</t>
  </si>
  <si>
    <t>26.07.18. (protokols nr.8, 14. paragrāfs)</t>
  </si>
  <si>
    <t>brokastis</t>
  </si>
  <si>
    <t>2.3.2.</t>
  </si>
  <si>
    <t xml:space="preserve">pusdienas </t>
  </si>
  <si>
    <t>2.3.3.</t>
  </si>
  <si>
    <t>vakariņas</t>
  </si>
  <si>
    <t>Veļas mazgāšanas pakalpojums</t>
  </si>
  <si>
    <t>31.03.16. (protokols nr.3, 11. paragrāfs)</t>
  </si>
  <si>
    <t>Morga pakalpojums</t>
  </si>
  <si>
    <t>Medicīnas maksas pakalpojumi</t>
  </si>
  <si>
    <t>Uzturēšanās dienas stacionārā</t>
  </si>
  <si>
    <t>27.03.14. (protokols Nr.3, 10 paragrāfs)</t>
  </si>
  <si>
    <t>Medicīnas māsas pieņemšana (asinsspiedina mērīšana, pārsiešana, ērces izņemšana u.c.)</t>
  </si>
  <si>
    <t>manipulācija</t>
  </si>
  <si>
    <t>I/venoza infūzija (sistēma)</t>
  </si>
  <si>
    <t>2.6.4.</t>
  </si>
  <si>
    <t>I/venoza injekcija</t>
  </si>
  <si>
    <t>2.6.5.</t>
  </si>
  <si>
    <t>I/muskulāra injekcija</t>
  </si>
  <si>
    <t>Meirānu Tautas nams</t>
  </si>
  <si>
    <t>Naktsmītnes personai diennaktī</t>
  </si>
  <si>
    <t>EUR</t>
  </si>
  <si>
    <t>lielā zāle (līdz 50 personām)</t>
  </si>
  <si>
    <t>EUR/stundā</t>
  </si>
  <si>
    <t>lielā zāle (virs 50 personām)</t>
  </si>
  <si>
    <t>mēģinājumu zāle</t>
  </si>
  <si>
    <t>Ieejas maksa kultūras pasākumā</t>
  </si>
  <si>
    <t xml:space="preserve">pašdarbības kolektīvi </t>
  </si>
  <si>
    <t>profesionālie mākslinieki</t>
  </si>
  <si>
    <t>2,85/4,25</t>
  </si>
  <si>
    <t>Lubānas Kultūras nams</t>
  </si>
  <si>
    <t>mazā zāle</t>
  </si>
  <si>
    <t>Lubānas vidusskola</t>
  </si>
  <si>
    <t>Ēdināšanas pakalpojums/pusdienas (tiek piemērots darbiniekiem)</t>
  </si>
  <si>
    <t>27.08.20. (protokols nr.12, 13. paragrāfs)</t>
  </si>
  <si>
    <t>Pirmsskolas izglītības iestāde "Rūķīši"</t>
  </si>
  <si>
    <t>27.08.20. (protokols Nr.12, 12. paragrāfs)</t>
  </si>
  <si>
    <t xml:space="preserve">launags </t>
  </si>
  <si>
    <t>Lubānas un Meirānu bibliotēkas</t>
  </si>
  <si>
    <t>Kopēšanas pakalpojumi</t>
  </si>
  <si>
    <t>7.1.1.</t>
  </si>
  <si>
    <t xml:space="preserve">melnbalta </t>
  </si>
  <si>
    <t>7.1.2.</t>
  </si>
  <si>
    <t>krāsaina</t>
  </si>
  <si>
    <t>Drukas pakalpojums</t>
  </si>
  <si>
    <t>Laminēšana</t>
  </si>
  <si>
    <t>Termoiesiešana</t>
  </si>
  <si>
    <t>7.4.1.</t>
  </si>
  <si>
    <t>līdz 50 lapām</t>
  </si>
  <si>
    <t>eksemplārs</t>
  </si>
  <si>
    <t>7.4.2.</t>
  </si>
  <si>
    <t>no 50 līdz 100 lapām</t>
  </si>
  <si>
    <t>Ērgļu apvienības pārvaldes sniegtie maksas paklapojumi un to cenrādis</t>
  </si>
  <si>
    <t>Ērgļu saieta nams</t>
  </si>
  <si>
    <t>Visa saieta nama īre</t>
  </si>
  <si>
    <t xml:space="preserve">Pakalpojumu sniegšanas centrs Sausnējā </t>
  </si>
  <si>
    <t>Saieta telpas (zāles) "Līdumi" noma</t>
  </si>
  <si>
    <t>Saieta telpas (zāles) "Rīti" noma</t>
  </si>
  <si>
    <t>Ērgļu sociālās aprūpes centrs</t>
  </si>
  <si>
    <t>Izvadāmās telpas izmantošana</t>
  </si>
  <si>
    <t>Ērgļu vidusskola</t>
  </si>
  <si>
    <t>Zāles noma (deju zāle sporta hallē vai aktu zālē)</t>
  </si>
  <si>
    <t>Ērgļu PII "Pienenīte"</t>
  </si>
  <si>
    <t>Pakalpojumu sniegšanas centrs Jumurdā</t>
  </si>
  <si>
    <t>Saieta ēkas telpu noma</t>
  </si>
  <si>
    <t>R.Blaumaņa muzejs "Braki" ekskursiju vadīšana</t>
  </si>
  <si>
    <t>līdz 10 cilvēkiem</t>
  </si>
  <si>
    <t>11 līdz 20 cilvēkiem</t>
  </si>
  <si>
    <t>21 līdz 30 cilvēkiem</t>
  </si>
  <si>
    <t>30 un vairāk cilvēki</t>
  </si>
  <si>
    <t>Telpu noma (Zāle)</t>
  </si>
  <si>
    <t xml:space="preserve">Maksa privātpersonām, kuras nav maznodrošinātas un juridiskajām personām par transporta pakalpojumiem humānās palīdzības transportēšanai. </t>
  </si>
  <si>
    <t>Maksu par humānās palīdzības transportu iekasē par saņemto mantu kubikmetru. Kubikmetra cenu aprēķina pēc kravas pavaddokumentu datiem – transporta uzņēmuma rēķina kopsummu dalot ar pavadzīmē uzradītājiem kravas kubikmetriem.</t>
  </si>
  <si>
    <t>PVN 21%</t>
  </si>
  <si>
    <t>5% no kopējā ieņēmuma ar PVN</t>
  </si>
  <si>
    <t>10% no kopējā ieņēmuma ar PVN</t>
  </si>
  <si>
    <t xml:space="preserve">estrādes noma viesizrādēm, vieskoncertiem un citiem viespasākumiem bērniem </t>
  </si>
  <si>
    <t>Digitālu attēls bez apstrādes (viena vienība)</t>
  </si>
  <si>
    <t>Madonas novada  skolēniem, studentiem, pētniekiem zinātniskajiem darbiem, pašvaldības, kultūras un izglītības iestādēm</t>
  </si>
  <si>
    <t>Cesvaines un Dzelzavas sociālās aprūpes centrs</t>
  </si>
  <si>
    <t>īslaicīga sociālā aprūpe institūcijā pilngadīgām personām citu novadu  iedzīvotājiem</t>
  </si>
  <si>
    <t xml:space="preserve">Māksliniekiem (kolektīviem) ar savām ieejas biļetēm jāmaksā </t>
  </si>
  <si>
    <t>10% no ieņēmumiem +PVN</t>
  </si>
  <si>
    <t xml:space="preserve">10% no ieņēmumiem </t>
  </si>
  <si>
    <t>2.2.1.</t>
  </si>
  <si>
    <t>2.2.2.</t>
  </si>
  <si>
    <t>2.2.3.</t>
  </si>
  <si>
    <t>Kultūras pasākumu ieejas biļešu nomināli:</t>
  </si>
  <si>
    <t>Melnbalta kopēšana un izdruka</t>
  </si>
  <si>
    <t>Viena A4 formāta lappuse</t>
  </si>
  <si>
    <t xml:space="preserve">A4 abas lapas puses </t>
  </si>
  <si>
    <t>Viena A3 formāta lappuse</t>
  </si>
  <si>
    <t xml:space="preserve">A3 abas lapas puses </t>
  </si>
  <si>
    <t>2020.gada 18. jūnija domes sēdes Nr.11 5#</t>
  </si>
  <si>
    <t>1.1.1.</t>
  </si>
  <si>
    <t>1.1.2.</t>
  </si>
  <si>
    <t>1.1.3.</t>
  </si>
  <si>
    <t>1.1.4.</t>
  </si>
  <si>
    <t>Krāsaina kopēšana un izdruka</t>
  </si>
  <si>
    <t>Viena A 4 formāta lappuse (aizpildīts līdz 25%)</t>
  </si>
  <si>
    <t xml:space="preserve">Viena A4 formāta lappuse (aizpildīts vairāk par 25%) </t>
  </si>
  <si>
    <t>Vienas A4 formāta abas lapas puses (aizpildīts līdz 25%)</t>
  </si>
  <si>
    <t>Viena A 3 formāta lappuse (aizpildīts līdz 25%)</t>
  </si>
  <si>
    <t>Viena A3 formāta lappuse (aizpildīts vairāk par 25%)</t>
  </si>
  <si>
    <t>Vienas A3 formāta abas lapas puses (aizpildīts līdz 25%)</t>
  </si>
  <si>
    <t>Vienas A3 formāta abas lapas puses (aizpildīts vairāk par 25%)</t>
  </si>
  <si>
    <t>1.2.3.</t>
  </si>
  <si>
    <t>1.2.4.</t>
  </si>
  <si>
    <t>1.2.5.</t>
  </si>
  <si>
    <t>1.2.6.</t>
  </si>
  <si>
    <t>1.2.7.</t>
  </si>
  <si>
    <t xml:space="preserve">Vienas A4 vai A3 formāta lappuses attēla un teksta skenēšana </t>
  </si>
  <si>
    <t>Faksa nosūtīšana</t>
  </si>
  <si>
    <t xml:space="preserve">Viena A4 formāta lappuse </t>
  </si>
  <si>
    <t>1.4.1.</t>
  </si>
  <si>
    <t>1.4.2.</t>
  </si>
  <si>
    <t>Nomas maksa par naktsmītni vidusskolas internātā trūcīgo ģimeņu bērniem</t>
  </si>
  <si>
    <t>bezmaksas</t>
  </si>
  <si>
    <t>2020.gada 29. oktobra domes sēdes Nr. 16 8#</t>
  </si>
  <si>
    <t>2018.gada 28. jūnija domes sēdes Nr. 10 8#</t>
  </si>
  <si>
    <t>Cesvaines vidusskolas sporta zāles apmeklējums (skolēniem, studentiem)</t>
  </si>
  <si>
    <t>2020.gada 17.septembra domes sēdes lēmums nr.14 8#</t>
  </si>
  <si>
    <t>Vidusskolas un pirmsskolas darbiniekiem kompleksās pusdienam</t>
  </si>
  <si>
    <t>Cesvaines vidusskolas sporta zāles noma vasaras brīvdienās bērnu un jauniešu sportanometnēm</t>
  </si>
  <si>
    <t>2.21.</t>
  </si>
  <si>
    <t>2.22.</t>
  </si>
  <si>
    <t>2.23.</t>
  </si>
  <si>
    <t>2019.gada 30.maija  domes sēdes lēmums nr.7 6#</t>
  </si>
  <si>
    <t>C1, ja ir B akategorijas  automašīnas vadīšanas teorētisko kursu apmācība Cesvaines vidusskolas skolēniem</t>
  </si>
  <si>
    <t>B un C1 kategorijas automašīnas vadīšanas teorētisko kursu apmācība studentiem un skolēniem</t>
  </si>
  <si>
    <t>B un C1 kategorijas automašīnas vadīšanas teorētisko kursu apmācība Cesvaines vidusskolas skolēniem</t>
  </si>
  <si>
    <t>C1, ja ir B akategorijas  automašīnas vadīšanas teorētisko kursu apmācība pieaugušajiem</t>
  </si>
  <si>
    <t>C1, ja ir B akategorijas  automašīnas vadīšanas teorētisko kursu apmācība skolēniem un studentiem</t>
  </si>
  <si>
    <t>C  kategorijas automašīnas vadīšanas teorētisko kursu apmācība skolēniem un studentiem</t>
  </si>
  <si>
    <t>Autotransporta izmantošana praktiskajā automobiļa vadīšanā</t>
  </si>
  <si>
    <t>05.10.</t>
  </si>
  <si>
    <t>5.14.</t>
  </si>
  <si>
    <t>5.15.</t>
  </si>
  <si>
    <t>5.16.</t>
  </si>
  <si>
    <t>Cesvaines Tūrisma centrs</t>
  </si>
  <si>
    <t>Ieejas biļetes</t>
  </si>
  <si>
    <t>personai</t>
  </si>
  <si>
    <t>Ekskursija pa Cesvaini ar gidu (līdz 30 cilvēkiem)</t>
  </si>
  <si>
    <t>Ekskursija pa Cesvaini ar gidu (vairāk par 30 cilvēkiem)</t>
  </si>
  <si>
    <t xml:space="preserve">Skolēnu  ekskursijas:  “Pilsmuižas ekskursija”, “Torņu spēles”, “Foto orientēšanās”, “Pils atpazīšana”, Cesvaines novada izglītības iestāžu audzēkņiem </t>
  </si>
  <si>
    <t>Skolēnu  ekskursijas “Pilsmuižas ekskursija”, “Torņu spēles”, “Foto orientēšanās”, “Pils atpazīšana”</t>
  </si>
  <si>
    <t>Skolēnu  ekskursijas:  “Pilsmuižas ekskursija”, “Torņu spēles”, “Foto orientēšanās”, “Pils atpazīšana”, vienam pieaugušajam, kas pavada 10 skolēnus</t>
  </si>
  <si>
    <t>Izzinoša, izglītojoša programma</t>
  </si>
  <si>
    <t>Suvenīru tirdzniecība</t>
  </si>
  <si>
    <t>Cesvaines pils apskate un pils un pilsmuižas kompleksa ekskursija Cesvaines izglītības iestāžu audzēkņiem un pavadošajiem pedagogiem</t>
  </si>
  <si>
    <t>Gida pakalpojumu cenas par ekskursijām Cesvaines pilī un pilsmuižas kompleksā jau noteiktas Cesvaines pils cenrādī</t>
  </si>
  <si>
    <t>personai/ grupai</t>
  </si>
  <si>
    <t>2020. gada 19. februāra domes sēdes Nr. 4 3#</t>
  </si>
  <si>
    <t>2018. gada 13. septembra domes sēdes Nr. 13. 7#</t>
  </si>
  <si>
    <t>Madonas novada pašvaldības domes lēmums Nr.118 no 24.02.2022.</t>
  </si>
  <si>
    <t>jau noteikts jaunajā cenrādī</t>
  </si>
  <si>
    <t>jauns</t>
  </si>
  <si>
    <t>10.1.4.</t>
  </si>
  <si>
    <t>10.1.5.</t>
  </si>
  <si>
    <t>10.1.6.</t>
  </si>
  <si>
    <t>10.1.7.</t>
  </si>
  <si>
    <t>10.1.9.</t>
  </si>
  <si>
    <t>10.2.10.</t>
  </si>
  <si>
    <t>10.2.11.</t>
  </si>
  <si>
    <t>10.2.12.</t>
  </si>
  <si>
    <t>10.2.3.</t>
  </si>
  <si>
    <t>10.2.4.</t>
  </si>
  <si>
    <t>10.2.5.</t>
  </si>
  <si>
    <t>10.2.6.</t>
  </si>
  <si>
    <t>10.2.7.</t>
  </si>
  <si>
    <t>10.2.9.</t>
  </si>
  <si>
    <t>10.1.8.</t>
  </si>
  <si>
    <t>10.2.8.</t>
  </si>
  <si>
    <t>7.7.</t>
  </si>
  <si>
    <t>PVN</t>
  </si>
  <si>
    <t>faktiskie iegādes izdevumi</t>
  </si>
  <si>
    <t>2018. gada 15.marta domes sēde Nr. 5 #6</t>
  </si>
  <si>
    <t>Bērniem līdz septiņu gadu vecuma;</t>
  </si>
  <si>
    <t>Par cenrāža 1. punktā minētajiem pakalpojumiem maksu neiekasē no</t>
  </si>
  <si>
    <t>Par cenrāža 7. punktā minētajiem pakalpojumiem maksu neiekasē no:</t>
  </si>
  <si>
    <t>Personām līdz 18 gadu vecumam ar invaliditāti, personām ar I un II grupas invaliditāti (uzrādot invaliditātes apliecību) un no vienas invalīdu pavadošās personas;</t>
  </si>
  <si>
    <t>Bāreņiem un bez vecāku gādības palikušiem bērniem, internātskolu audzēkņiem un bērniem no sociālās rehabilitācijas centriem (uzrādot statusu apliecinošu dokumentu) un tos pavadošajām personām (viens pedagogs vai viena persona uz 10 bērniem vai audzēkņiem);</t>
  </si>
  <si>
    <t>Grupas vadītājam (vienai personai), ja grupa ir līdz 25 cilvēkiem;</t>
  </si>
  <si>
    <t>Grupu vadītājiem (divām personām), ja grupā ir 25 un vairāk cilvēku;</t>
  </si>
  <si>
    <t>Plašsaziņas līdzekļu pārstāvjiem, kas vēlas atspoguļot norises pilī;</t>
  </si>
  <si>
    <t>20% atlaide pils apmeklējumam, ja pasākuma dēļ slēgta kāda no publiski pieejamajām pils telpām;</t>
  </si>
  <si>
    <t>Katra mēneša pēdējā trešdienā visiem pils apmeklētājiem ieeja ir par brīvu.</t>
  </si>
  <si>
    <t>Naktsmītne:</t>
  </si>
  <si>
    <t>gultas vieta (gultas veļa, dvielis)</t>
  </si>
  <si>
    <t>1. stāva telpa semināriem (projektors, ekrāns)</t>
  </si>
  <si>
    <t>Telpu noma ar naktsmītnēm 7 personām, 1. + 2.stāvs</t>
  </si>
  <si>
    <t>Airu laivas un kanoe laivas noma (glābšanas veste, airi)</t>
  </si>
  <si>
    <t>1 diena</t>
  </si>
  <si>
    <t xml:space="preserve">Telts vieta (ugunskura vieta, āra wc) </t>
  </si>
  <si>
    <t>1 diennakts/ personai</t>
  </si>
  <si>
    <t>22.03.2022. lēmums nr. 171</t>
  </si>
  <si>
    <t>ieejas biļešu cenas kino izrādēm bērniem līdz 12 gadu vecumam</t>
  </si>
  <si>
    <t xml:space="preserve">afišu izvietošana uz pilsētas afišu stabiem </t>
  </si>
  <si>
    <t>1 nedēļa</t>
  </si>
  <si>
    <t>maksa par 3D briļļu sabojāšanu vai nozaudēšanu kinoteātrī</t>
  </si>
  <si>
    <t>8.5.3.</t>
  </si>
  <si>
    <t>8.5.4.</t>
  </si>
  <si>
    <t>ieejas biļešu cena divvietīgajam dīvānam</t>
  </si>
  <si>
    <t>ieejas biļešu cena trīsvietīgajam dīvānam</t>
  </si>
  <si>
    <t>maksa par Madonas pilsētas pirmsskolas izglītības iestādes “Priedīte” telpu izmantošanu</t>
  </si>
  <si>
    <t>Zāles izmantošana</t>
  </si>
  <si>
    <t>Sporta zāles izmantošana</t>
  </si>
  <si>
    <t>Stikla piramīdas izmantošana</t>
  </si>
  <si>
    <t>Smilšu telpas izmantošana</t>
  </si>
  <si>
    <t>Vestibila pie zāles izmantošana</t>
  </si>
  <si>
    <t>klases telpas izmantošana</t>
  </si>
  <si>
    <t>individuālā darba vieta ar datoru</t>
  </si>
  <si>
    <t>4.1.4.</t>
  </si>
  <si>
    <t>4.1.5.</t>
  </si>
  <si>
    <t>4.1.6.</t>
  </si>
  <si>
    <t>4.1.7.</t>
  </si>
  <si>
    <t>4.1.8.</t>
  </si>
  <si>
    <t>4.1.9.</t>
  </si>
  <si>
    <t>aktu zāles izmantošana</t>
  </si>
  <si>
    <t>ēdamzāle</t>
  </si>
  <si>
    <t>4.1.10.</t>
  </si>
  <si>
    <t>4.1.11.</t>
  </si>
  <si>
    <t>sporta zāle ar dušām ar ģērbtuvēm</t>
  </si>
  <si>
    <t xml:space="preserve">trenažieru zāle </t>
  </si>
  <si>
    <t>ģērbtuves ar dušām</t>
  </si>
  <si>
    <t>futbola laukums ar dušām un ģērbtuvēm</t>
  </si>
  <si>
    <t>volejbola laukums ar dušām un ģērbtuvēm</t>
  </si>
  <si>
    <t>basketbola laukums ar dušām un ģērbtuvēm</t>
  </si>
  <si>
    <t>4.1.12.</t>
  </si>
  <si>
    <t>vieglatlētikas sektors</t>
  </si>
  <si>
    <t xml:space="preserve">individuālā darba vieta ar datoru </t>
  </si>
  <si>
    <t xml:space="preserve">sporta zāles ar dušām un ģērbtuvēm </t>
  </si>
  <si>
    <t>4.2.3.</t>
  </si>
  <si>
    <t>vingrošanas zāle</t>
  </si>
  <si>
    <t>zaļās zonas izmantošana pasākumiem</t>
  </si>
  <si>
    <t>4.2.9.</t>
  </si>
  <si>
    <t>4.2.10.</t>
  </si>
  <si>
    <t>4.2.11.</t>
  </si>
  <si>
    <t>4.2.12.</t>
  </si>
  <si>
    <t>4.2.13.</t>
  </si>
  <si>
    <t>1 jautājums</t>
  </si>
  <si>
    <t>1 dalībnieks</t>
  </si>
  <si>
    <t>1 porcija</t>
  </si>
  <si>
    <t>1 mēnesis</t>
  </si>
  <si>
    <t>1 pedagogam</t>
  </si>
  <si>
    <t>1 ekskursija</t>
  </si>
  <si>
    <t>1 pasākums</t>
  </si>
  <si>
    <t>1 sarīkojums</t>
  </si>
  <si>
    <t>1 gab.</t>
  </si>
  <si>
    <t>1 ģimenei</t>
  </si>
  <si>
    <t>2 personām</t>
  </si>
  <si>
    <t>3 personām</t>
  </si>
  <si>
    <t>1 pasūtījums vai 1 priekšmets</t>
  </si>
  <si>
    <t>1 arhīva lieta</t>
  </si>
  <si>
    <t xml:space="preserve">PVN </t>
  </si>
  <si>
    <t>Uzziņas materiāla sagatavošana, izmantojot muzeja krājumu, novada pašvaldības iestādēm, citiem Latvijas muzejiem</t>
  </si>
  <si>
    <t>pēc faktiskaijiem izdevumiem</t>
  </si>
  <si>
    <t>pēc līguma nosacījumiem</t>
  </si>
  <si>
    <t>1 apmeklējums</t>
  </si>
  <si>
    <t xml:space="preserve"> Latvijas muzeju Nacionālā krājuma priekšmetu digitālo attēlu iegāde papildus aprēķinot PVN:</t>
  </si>
  <si>
    <t>1 attēls</t>
  </si>
  <si>
    <t>1 nodarbība personai</t>
  </si>
  <si>
    <t>2 stundas personai</t>
  </si>
  <si>
    <t>1 mēnesis personai</t>
  </si>
  <si>
    <t>1 nakts</t>
  </si>
  <si>
    <t>1 diennaksts</t>
  </si>
  <si>
    <t>1 sezona</t>
  </si>
  <si>
    <t>Sporta inventāra noma</t>
  </si>
  <si>
    <t>Citi sporta bāzes pakalpojumi:</t>
  </si>
  <si>
    <t>Slēpošanas un rollerslēpošanas trase</t>
  </si>
  <si>
    <t>Mototrase</t>
  </si>
  <si>
    <t>Guļbūves atpūtas mājas:</t>
  </si>
  <si>
    <t>Pludmales laukuma īre (ar iepriekšēju rezervāciju)</t>
  </si>
  <si>
    <t>bērni līdz 18 gadiem</t>
  </si>
  <si>
    <t xml:space="preserve">Distanču slēpošanas abonementi: </t>
  </si>
  <si>
    <t>3 virsmas</t>
  </si>
  <si>
    <t>4 virsmas</t>
  </si>
  <si>
    <t>1 kronis</t>
  </si>
  <si>
    <t>1 ceremonija</t>
  </si>
  <si>
    <t>1 personai/ mēnesī</t>
  </si>
  <si>
    <t>1 km</t>
  </si>
  <si>
    <t>1 persona</t>
  </si>
  <si>
    <t>1 m²/mēnesī</t>
  </si>
  <si>
    <t>1 personai/ diennaktī</t>
  </si>
  <si>
    <t>1 m2 /stundā</t>
  </si>
  <si>
    <t>1 m2/ mēnesī</t>
  </si>
  <si>
    <r>
      <t>1 m</t>
    </r>
    <r>
      <rPr>
        <vertAlign val="superscript"/>
        <sz val="11"/>
        <color theme="1"/>
        <rFont val="Times New Roman"/>
        <family val="1"/>
        <charset val="186"/>
      </rPr>
      <t>2</t>
    </r>
    <r>
      <rPr>
        <sz val="11"/>
        <color theme="1"/>
        <rFont val="Times New Roman"/>
        <family val="1"/>
        <charset val="186"/>
      </rPr>
      <t>/mēnesī</t>
    </r>
  </si>
  <si>
    <t>1 m2</t>
  </si>
  <si>
    <t>1 žetons</t>
  </si>
  <si>
    <t>1 grupa</t>
  </si>
  <si>
    <t>1 diennakts / personai</t>
  </si>
  <si>
    <t>1 manipulācija</t>
  </si>
  <si>
    <t>1 m2/mēn.</t>
  </si>
  <si>
    <t>Nomas maksa par naktsmītni vidusskolas internātā (1-3 naktis)</t>
  </si>
  <si>
    <t>Nomas maksa par naktsmītni vidusskolas internātā (4 un vairāk naktis)</t>
  </si>
  <si>
    <t>1 personai/ nakts</t>
  </si>
  <si>
    <t>1 kurss</t>
  </si>
  <si>
    <t>1 nodarbība</t>
  </si>
  <si>
    <t>Cena kopā ar PVN (EUR)</t>
  </si>
  <si>
    <t xml:space="preserve">Mottrases īre 1 stunda </t>
  </si>
  <si>
    <t>Sezonas abonements pieaugušajiem un jauniešiem no 16.g.v.</t>
  </si>
  <si>
    <t>Maksa par treniņu dienu pieaugušajiem un jauniešiem no 16.g.v.</t>
  </si>
  <si>
    <t>Brāļu Jurjānu muzejs "Meņģeļi"</t>
  </si>
  <si>
    <t>Kāzu ekskursija:</t>
  </si>
  <si>
    <t>Ekskursiju vadīšana (gida pakalpojums):</t>
  </si>
  <si>
    <t>Dūmu pirts izmantošana (5-6 pesonas)</t>
  </si>
  <si>
    <t>1 vakars</t>
  </si>
  <si>
    <t>31.05.2022 lēmums nr.332</t>
  </si>
  <si>
    <t>viena reize</t>
  </si>
  <si>
    <t>No maksas atbrīvoti:</t>
  </si>
  <si>
    <t>bērni līdz 10 gadu vecumam</t>
  </si>
  <si>
    <t>trūcīgas vai maznodrošinātas personas, kurām Madonas novada Sociālais dienests izsniedzis izziņu par trūcīgas vai maznodrošinātas personas statusu</t>
  </si>
  <si>
    <t>daudzbērnu ģimenēm, uzrādot Goda ģimenes karti</t>
  </si>
  <si>
    <t>Madonas novadā sniegtie maksas pakalpojumi un to cenrādis</t>
  </si>
  <si>
    <t>launags</t>
  </si>
  <si>
    <t>Izglītības iestāžu darbiniekiem:</t>
  </si>
  <si>
    <t>pusdienas</t>
  </si>
  <si>
    <t>Sociālās aprūpes centru, pansionātu un Madonas novada sociālās aprūpes un rehabilitācijas centra "Ozoli" darbiniekiem:</t>
  </si>
  <si>
    <t>2.1.4.</t>
  </si>
  <si>
    <t>2.2.4.</t>
  </si>
  <si>
    <t>3.1.2.1.</t>
  </si>
  <si>
    <t>3.1.2.2.</t>
  </si>
  <si>
    <t>3.1.2.3.</t>
  </si>
  <si>
    <t>3.1.2.4.</t>
  </si>
  <si>
    <t>mēnesī, ja istabiņā ir līdz 3 personām</t>
  </si>
  <si>
    <t>par katru nākamo personu</t>
  </si>
  <si>
    <t>saņemot gatavas maltītes</t>
  </si>
  <si>
    <t>saņemot pārtikas produktus</t>
  </si>
  <si>
    <t>1 istaba</t>
  </si>
  <si>
    <t>9.1.1.</t>
  </si>
  <si>
    <t>9.1.2.</t>
  </si>
  <si>
    <t>9.1.3.</t>
  </si>
  <si>
    <t>9.2.1.</t>
  </si>
  <si>
    <t>9.2.2.</t>
  </si>
  <si>
    <t>Pielikums Nr.16</t>
  </si>
  <si>
    <t>Ierodoties izmitināšanas vietā no 01.07.2022.:</t>
  </si>
  <si>
    <t xml:space="preserve"> Maksa par Jāņa Norviļa Madonas Mūzikas skolas sniegtajiem pakalpojumiem</t>
  </si>
  <si>
    <t>1.3.1.</t>
  </si>
  <si>
    <t>3.1.3.3.</t>
  </si>
  <si>
    <t>3.1.2.5.</t>
  </si>
  <si>
    <t>3.1.3.1.</t>
  </si>
  <si>
    <t>3.1.3.2.</t>
  </si>
  <si>
    <t>3.2.7.</t>
  </si>
  <si>
    <t>3.2.4.</t>
  </si>
  <si>
    <t>3.2.5.</t>
  </si>
  <si>
    <t>3.2.6.</t>
  </si>
  <si>
    <t>Cesvaines pils pakalpojumiem maksu neiekasē no:</t>
  </si>
  <si>
    <t>9.3.1.</t>
  </si>
  <si>
    <t>9.3.2.</t>
  </si>
  <si>
    <t>9.6.1.</t>
  </si>
  <si>
    <t>9.6.2.</t>
  </si>
  <si>
    <t>9.8.1.</t>
  </si>
  <si>
    <t>9.8.2.</t>
  </si>
  <si>
    <t>9.13.1.</t>
  </si>
  <si>
    <t>9.14.1.</t>
  </si>
  <si>
    <t>9.14.2.</t>
  </si>
  <si>
    <t>9.14.3.</t>
  </si>
  <si>
    <t>9.15.1.</t>
  </si>
  <si>
    <t xml:space="preserve">Maksa par Madonas bērnu un jaunatnes sporta skolas un sporta centra sniegtajiem pakalpojumiem </t>
  </si>
  <si>
    <t>12.1.1.</t>
  </si>
  <si>
    <t>12.1.2.</t>
  </si>
  <si>
    <t>12.1.3.</t>
  </si>
  <si>
    <t>12.4.1.</t>
  </si>
  <si>
    <t>12.4.2.</t>
  </si>
  <si>
    <t>12.4.3.</t>
  </si>
  <si>
    <t>12.4.4.</t>
  </si>
  <si>
    <t>12.4.5.</t>
  </si>
  <si>
    <t>12.5.1.</t>
  </si>
  <si>
    <t>12.5.1.1.</t>
  </si>
  <si>
    <t>12.5.1.2.</t>
  </si>
  <si>
    <t>12.5.2.</t>
  </si>
  <si>
    <t>12.5.2.1</t>
  </si>
  <si>
    <t>12.5.2.2</t>
  </si>
  <si>
    <t>12.5.2.3</t>
  </si>
  <si>
    <t>12.5.2.4</t>
  </si>
  <si>
    <t>12.6.1.</t>
  </si>
  <si>
    <t>12.6.2.</t>
  </si>
  <si>
    <t>12.6.3.</t>
  </si>
  <si>
    <t>12.6.4.</t>
  </si>
  <si>
    <t>12.6.5.</t>
  </si>
  <si>
    <t>12.6.6.</t>
  </si>
  <si>
    <t>12.6.7.</t>
  </si>
  <si>
    <t>12.7.1.</t>
  </si>
  <si>
    <t>12.7.1.1</t>
  </si>
  <si>
    <t>12.7.1.2</t>
  </si>
  <si>
    <t>12.7.1.3</t>
  </si>
  <si>
    <t>12.7.1.4</t>
  </si>
  <si>
    <t>12.7.2.</t>
  </si>
  <si>
    <t>12.7.3.</t>
  </si>
  <si>
    <t>12.7.4.</t>
  </si>
  <si>
    <t>12.7.5.</t>
  </si>
  <si>
    <t>12.7.6.</t>
  </si>
  <si>
    <t>12.8.</t>
  </si>
  <si>
    <t>12.8.1.</t>
  </si>
  <si>
    <t>12.8.2.</t>
  </si>
  <si>
    <t>12.8.3.</t>
  </si>
  <si>
    <t>12.8.4.</t>
  </si>
  <si>
    <t>12.8.5.</t>
  </si>
  <si>
    <t>12.9.</t>
  </si>
  <si>
    <t>12.9.1.</t>
  </si>
  <si>
    <t>12.9.2.</t>
  </si>
  <si>
    <t>12.9.3.</t>
  </si>
  <si>
    <t>12.9.4.</t>
  </si>
  <si>
    <t>12.8.6.</t>
  </si>
  <si>
    <t>Izmantojot krājuma materiālus publikācijām, atsauce uz muzeju obligāta.
Muzeja krājuma komisija var atteikt atsevišķu unikālu krājuma priekšmetu izmantošanu (slikti saglabājies, atrodas konservācijā vai restaurācijā, priekšmetam ir īpaši izmantošanas nosacījumi, kas fiksēti priekšmeta iegūšanas dokumentos).</t>
  </si>
  <si>
    <t xml:space="preserve">Uzziņas materiāla pieejamība un iepazīšanās ar muzeja krājuma priekšmetiem </t>
  </si>
  <si>
    <t xml:space="preserve">Citi sporta centra pakalpojumi: </t>
  </si>
  <si>
    <t>10.3.4.</t>
  </si>
  <si>
    <t>10.3.5.</t>
  </si>
  <si>
    <t>2.4.4.</t>
  </si>
  <si>
    <t>4.1.12.1.</t>
  </si>
  <si>
    <t>4.1.12.2.</t>
  </si>
  <si>
    <t>A3 formāta lapa  (no vienas puses)</t>
  </si>
  <si>
    <t>A3 formāta lapa (no abām pusēm)</t>
  </si>
  <si>
    <t>PII ''Pasaciņa'' peldbaseina izmantošana bērnu peldētapmācībai kopā ar vecākiem</t>
  </si>
  <si>
    <t>Madonas novada izglītības iestāžu organizētās Cesvaines pils un pilsmuižas kompleksa ekskursijas audzēkņiem un pavadošajiem pedagogiem</t>
  </si>
  <si>
    <t>no 101 – 200 dalībniekiem</t>
  </si>
  <si>
    <t>no 201-400 dalībnieki</t>
  </si>
  <si>
    <t>no 401-700 dalībnieki</t>
  </si>
  <si>
    <t>vairāk kā 700</t>
  </si>
  <si>
    <t>līdz 100 dalībniekiem</t>
  </si>
  <si>
    <t xml:space="preserve">Mētrienas tautas nama kamīnzāle </t>
  </si>
  <si>
    <t>* PVN nepiemēro pamatojoties uz  Pievienotās vērtības nodokļa likuma 52. panta, 1. daļas, 3. punktu.</t>
  </si>
  <si>
    <t>Melnbalts:</t>
  </si>
  <si>
    <t>Skenēšanas pakalpojums un nosūtīšana uz norēdīto e-pasta adresi</t>
  </si>
  <si>
    <t>1.1.1.1</t>
  </si>
  <si>
    <t>1.1.1.2</t>
  </si>
  <si>
    <t>1.1.1.3</t>
  </si>
  <si>
    <t>1.1.1.4</t>
  </si>
  <si>
    <t>1.1.2.1</t>
  </si>
  <si>
    <t>1.1.2.2</t>
  </si>
  <si>
    <t>1.1.2.3</t>
  </si>
  <si>
    <t>1.1.2.4</t>
  </si>
  <si>
    <t>A4 formāta lapa (no abām pusēm)</t>
  </si>
  <si>
    <t>A4 formāta lapa  (no vienas puses)</t>
  </si>
  <si>
    <t>Krāsains:</t>
  </si>
  <si>
    <t>Pakalpojumi Kusas sporta zālē:</t>
  </si>
  <si>
    <t>5.1.1.</t>
  </si>
  <si>
    <t>5.1.2.</t>
  </si>
  <si>
    <t>5.1.3.</t>
  </si>
  <si>
    <t>par dienesta viesnīcas, Madonas Valsts ģimnāzijas internāta telpu izmantošanu pašvaldības rīkoto pasākumu dalībniekiem:</t>
  </si>
  <si>
    <t>par vienu diennakti neizmantojot veļu</t>
  </si>
  <si>
    <t>par vienu diennakti izmantojot veļu</t>
  </si>
  <si>
    <t>1.13.</t>
  </si>
  <si>
    <t>1.14.</t>
  </si>
  <si>
    <t>1.15.</t>
  </si>
  <si>
    <t>1.16.</t>
  </si>
  <si>
    <t>1.17.</t>
  </si>
  <si>
    <t>1.18.</t>
  </si>
  <si>
    <t>1.19.</t>
  </si>
  <si>
    <t>1.20.</t>
  </si>
  <si>
    <t>1.21.</t>
  </si>
  <si>
    <t>1.23.</t>
  </si>
  <si>
    <t>1.22.</t>
  </si>
  <si>
    <t>6.1.4.</t>
  </si>
  <si>
    <t>6.1.5.</t>
  </si>
  <si>
    <t>6.1.6.</t>
  </si>
  <si>
    <t>6.2.2.</t>
  </si>
  <si>
    <t>6.2.3.</t>
  </si>
  <si>
    <t>6.2.4.</t>
  </si>
  <si>
    <t>6.2.5.</t>
  </si>
  <si>
    <t>6.2.6.</t>
  </si>
  <si>
    <t>Pielikums Nr.17</t>
  </si>
  <si>
    <t>Pielikums Nr.18</t>
  </si>
  <si>
    <t>Pielikums Nr.19</t>
  </si>
  <si>
    <t>1.2.1.1</t>
  </si>
  <si>
    <t>1.2.1.2</t>
  </si>
  <si>
    <t>1.2.1.3</t>
  </si>
  <si>
    <t>1.2.1.4</t>
  </si>
  <si>
    <t>1.2.2.1</t>
  </si>
  <si>
    <t>1.2.2.2</t>
  </si>
  <si>
    <t>1.2.2.3</t>
  </si>
  <si>
    <t>1.2.2.4</t>
  </si>
  <si>
    <t>Izdrukas pakalpojumi no datora:</t>
  </si>
  <si>
    <t>Kopēšanas pakalpojumi:</t>
  </si>
  <si>
    <t>Dalības maksa par pieaugušo tālākizgītības (t.sk. pedagogu prof. kompotences pilnveides) kursiem iekasē atbilstoši kursu izmaksām proporcionāli pieteikto dalībnieku skaitam, ja tas netiek finansēts no pašvaldības budžeta. Kursu izmaksas ar rīkojumu saskaņo Madonas novada pašvaldības izpilddirektors.</t>
  </si>
  <si>
    <t>** PVN nepiemēro pamatojoties uz  Pievienotās vērtības nodokļa likuma 52. panta, 1. daļas 12. punktu.</t>
  </si>
  <si>
    <t>īslaicīga sociālā aprūpe institūcijā pilngadīgām personām MNP iedzīvotājiem (1.-3. aprūpes līmenis)</t>
  </si>
  <si>
    <t>īslaicīga sociālā aprūpe institūcijā pilngadīgām personām MNP iedzīvotājiem (4. aprūpes līmenis)</t>
  </si>
  <si>
    <t>12.7.5.1</t>
  </si>
  <si>
    <t>12.7.5.2</t>
  </si>
  <si>
    <t>12.7.5.3</t>
  </si>
  <si>
    <t>12.7.5.4</t>
  </si>
  <si>
    <t>12.7.5.5</t>
  </si>
  <si>
    <t>Sporta bāzes izmantošana sacensībām (iekļautas pamatslēpošanas trases un asfalta trase. Speciāla sagatavošana konkrētām sacensībām - atsevišķa samaksa):</t>
  </si>
  <si>
    <t>Ugunskura vieta ar malku</t>
  </si>
  <si>
    <t>maksa par telpu nomu Skolas ielā 8a par vienu stundu</t>
  </si>
  <si>
    <t>Cesvaines apvienības  pārvaldes sniegtie maksas pakalpojumi un to cenrādis</t>
  </si>
  <si>
    <t>1 mWh</t>
  </si>
  <si>
    <t>Datums</t>
  </si>
  <si>
    <t>Protokols</t>
  </si>
  <si>
    <t>Lēmums</t>
  </si>
  <si>
    <t>Piezīmes</t>
  </si>
  <si>
    <t xml:space="preserve">Īres maksa dienesta dzīvojamām telpām </t>
  </si>
  <si>
    <t>līdzfinansējums par profesionālās ievirzes izglītības programmas apguvi</t>
  </si>
  <si>
    <t>līdzfinansējums par profesionālās ievirzes izglītības programmas apguvi, ja izglītojamais ir persona ar invaliditāti, bārenis vai bez vecāku gādības palicis bērns</t>
  </si>
  <si>
    <t>līdzfinansējums par profesionālās ievirzes izglītības programmas apguvi, ja izglītojamais ir no ģimenes, kurai pieškirts trūcigas vai maznodrošinātas ģimenes statuss</t>
  </si>
  <si>
    <t>līdzfinansējums par profesionālās ievirzes izglītības programmas apguvi, ja izglītojamais ir no daudzbērnu ģimenes (ģimene, kurai izsniegta Latvijas goda ģimenes apliecība "3+ ģimenes karte)</t>
  </si>
  <si>
    <t>Līdzfinansējums par profesionālās ievirzes izglītības programmas apguvi, ja izglītojamais ir persona ar invaliditāti, bārenis vai bez vecāku gādības palicis bērns</t>
  </si>
  <si>
    <t>Līdzfinansējums par profesionālās ievirzes izglītības programmas apguvi, ja izglītojamais ir no ģimenes, kurai piešķirts trūcīgas vai maznodrošinātas ģimenes statuss</t>
  </si>
  <si>
    <t>Līdzfinansējums par profesionālās ievirzes izglītības programmas apguvi, ja izglītojamais ir no daudzbērnu ģimenes (ģimene, kurai izsniegta Latvijas goda ģimenes apliecība "3+ ģimenes karte")</t>
  </si>
  <si>
    <t>Līdzfinansējums par profesionālās ievirzes izglītības programmas apguvi, ja izglītojamais ir iekļauts Latvijas sporta veidu federāciju apstiprinātajā Latvijas izlases dalībnieku sarakstā</t>
  </si>
  <si>
    <t>Līdzfinansējums par profesionālās ievirzes izglītības programmas apguvi</t>
  </si>
  <si>
    <t>10.4.</t>
  </si>
  <si>
    <t>10.5.</t>
  </si>
  <si>
    <t>maksa par nodarbībām sagatavošanas grupā</t>
  </si>
  <si>
    <t>10. </t>
  </si>
  <si>
    <t>Ērgļu Mākslas un mūzikas skola</t>
  </si>
  <si>
    <t>5. </t>
  </si>
  <si>
    <t>Lubānas Mākslas skola</t>
  </si>
  <si>
    <t>Cesvaines Mūzikas un mākslas skola</t>
  </si>
  <si>
    <t>*PVN nepiemēro pamatojoties uz  Pievienotās vērtības nodokļa likuma 52. panta, 1. daļas, 12. punktu</t>
  </si>
  <si>
    <t xml:space="preserve">4. </t>
  </si>
  <si>
    <t>1 rēķins</t>
  </si>
  <si>
    <t>par macībām jaunākajā sagatavošanas grupā mēnesī (maksu nepiemēro, ja izglītojamais nav apmeklējis nevienu nodarbību mēnesī attaisnojošu iemeslu dēļ un par to informējis izglītības iestādi)</t>
  </si>
  <si>
    <t>par macībām vecākajā sagatavošanas grupā mēnesī (maksu nepiemēro, ja izglītojamais nav apmeklējis nevienu nodarbību mēnesī attaisnojošu iemeslu dēļ un par to informējis izglītības iestādi)</t>
  </si>
  <si>
    <t>*** PVN nepiemēro pamatojoties Pievienotās vērtības nodokļa likuma 52. panta, 1. daļas 1. punktu</t>
  </si>
  <si>
    <r>
      <t xml:space="preserve">Papīra formāta (vienkārša sūtījuma) rēķina izsūtīšana Latvijas Republikas robežās (līdz 20 gr). </t>
    </r>
    <r>
      <rPr>
        <i/>
        <sz val="11"/>
        <color theme="1"/>
        <rFont val="Times New Roman"/>
        <family val="1"/>
        <charset val="186"/>
      </rPr>
      <t>Izņemot nodevu un nodokļu paziņojumus</t>
    </r>
  </si>
  <si>
    <t>1 gb</t>
  </si>
  <si>
    <t>SIA "Madonas namsaimnieks" apsaimniekoto Trafarēto sadzīves atkritumu maisa iegāde pārvaldēs</t>
  </si>
  <si>
    <t>gultas veļa, dvieļi</t>
  </si>
  <si>
    <t>segas, paklāji, spilveni</t>
  </si>
  <si>
    <t>apģērbi, galdauti</t>
  </si>
  <si>
    <t>eiro/kg</t>
  </si>
  <si>
    <t>Madonas biznesa attīstības centra sniegtie pakalpojumi</t>
  </si>
  <si>
    <t>* Telpas tiek piedāvātas nometņu un organizētu grupu dalībniekiem.</t>
  </si>
  <si>
    <t>Izmitināšana skolas klasēs ziemas (oktobris - aprīlis) periodā vienai personai*</t>
  </si>
  <si>
    <t>Izmitināšana skolas klasēs vasaras (maijs - septembris) periodā vienai personai*</t>
  </si>
  <si>
    <t>Madonas novada Sociālās aprūpes un rehabilitācijas centra "Ozoli"struktūrvienības "Grupu māja (dzīvokļi)" pakalpojumi</t>
  </si>
  <si>
    <t>Telpu ekspluatācijas izmaksas par uzturēšanos Grupu dzīvoklī</t>
  </si>
  <si>
    <t>Izlīdzinātais maksājums 1 personai menesī</t>
  </si>
  <si>
    <t>Izlīdzinātais maksājums 1 personai dienā</t>
  </si>
  <si>
    <t>3.1.1.1</t>
  </si>
  <si>
    <t>3.1.1.2.</t>
  </si>
  <si>
    <t>diennaktī, ja istabiņā ir līdz 3 personām</t>
  </si>
  <si>
    <r>
      <t xml:space="preserve">ēdināšanas pakalpojumi diennaktī </t>
    </r>
    <r>
      <rPr>
        <b/>
        <sz val="11"/>
        <color theme="1"/>
        <rFont val="Times New Roman"/>
        <family val="1"/>
        <charset val="186"/>
      </rPr>
      <t>( maksimums 30 dienas):</t>
    </r>
  </si>
  <si>
    <t>Tautas nama Kalnagravas lielās zāles noma līdz 50 personām:</t>
  </si>
  <si>
    <t>pirmās trīs stundas</t>
  </si>
  <si>
    <t>no ceturtās stundas</t>
  </si>
  <si>
    <t>Tautas nama Kalnagravas lielās zāles noma virs 50 personām:</t>
  </si>
  <si>
    <t>1.3.2.</t>
  </si>
  <si>
    <t>Tautas nama Kalnagravas kamīnzāles noma līdz 20 personām:</t>
  </si>
  <si>
    <t>Tautas nama Kalnagravas kamīnzāles noma virs 20 personām:</t>
  </si>
  <si>
    <t>1.5.1.</t>
  </si>
  <si>
    <t>1.5.2.</t>
  </si>
  <si>
    <t xml:space="preserve">1.6. </t>
  </si>
  <si>
    <t>Sarkaņu  amatu skolas ēdnīcas telpu noma</t>
  </si>
  <si>
    <t>3.1.2.6.</t>
  </si>
  <si>
    <t>Logopēda kabineta izmantošana</t>
  </si>
  <si>
    <t>6. </t>
  </si>
  <si>
    <t>Lubānas pirmskolas izglītības iestāde "Rūķīši"</t>
  </si>
  <si>
    <t>Telpas Nr. 8 noma Brīvības ielā 17, Lubānā (sociālās aizsardzības, kultūras, izglītības, zinātnes, sporta vai veselības aprūpes funkciju nodrošināšanai)</t>
  </si>
  <si>
    <t>Telpu noma Oskara Kalpaka ielā 12,Lubānā (mērķis- sabiedriskās ēdināšanas pakalpojuma nodrošināšanai publiskas personas iestādēs)</t>
  </si>
  <si>
    <t>Virtuves inventāra un aprīkojuma noma</t>
  </si>
  <si>
    <t>1m2/mēnesī</t>
  </si>
  <si>
    <r>
      <t xml:space="preserve">komplekts/mēnesī </t>
    </r>
    <r>
      <rPr>
        <sz val="8"/>
        <color theme="1"/>
        <rFont val="Times New Roman"/>
        <family val="1"/>
        <charset val="186"/>
      </rPr>
      <t>(saraksts pielikumā Nr.2)</t>
    </r>
  </si>
  <si>
    <t>Telpu noma Brīvības ielā 17, Lubānā (mērķis- sabiedriskās ēdināšanas pakalpojuma nodrošināšanai publiskas personas iestādēs)</t>
  </si>
  <si>
    <r>
      <t xml:space="preserve">komplekts/mēnesī </t>
    </r>
    <r>
      <rPr>
        <sz val="8"/>
        <color theme="1"/>
        <rFont val="Times New Roman"/>
        <family val="1"/>
        <charset val="186"/>
      </rPr>
      <t>(saraksts pielikumā Nr.1)</t>
    </r>
  </si>
  <si>
    <t>Maksa par apkuri pašvaldībai piederošajās dzīvojamās telpās</t>
  </si>
  <si>
    <t>Maksa par apkuri pašvaldības īpašumā "Skolas ielā 7" Mētrienas pagastā</t>
  </si>
  <si>
    <r>
      <t>EUR/m</t>
    </r>
    <r>
      <rPr>
        <vertAlign val="superscript"/>
        <sz val="11"/>
        <color theme="1"/>
        <rFont val="Times New Roman"/>
        <family val="1"/>
        <charset val="186"/>
      </rPr>
      <t>2</t>
    </r>
    <r>
      <rPr>
        <sz val="11"/>
        <color theme="1"/>
        <rFont val="Times New Roman"/>
        <family val="1"/>
        <charset val="186"/>
      </rPr>
      <t xml:space="preserve"> mēnesī</t>
    </r>
  </si>
  <si>
    <t>Maksa par apkuri pašvaldības īpašumā "Skolas ielā 10" Ošupes pagastā</t>
  </si>
  <si>
    <t>Platība m2</t>
  </si>
  <si>
    <t>Failā konsolidētie lēmumi:</t>
  </si>
  <si>
    <t>Cesvaines PII "Brīnumzeme" telpu noma</t>
  </si>
  <si>
    <t>1. stāva grupas telpa</t>
  </si>
  <si>
    <t>2. stāva mūzikas zāle</t>
  </si>
  <si>
    <t>3.1.2.7.</t>
  </si>
  <si>
    <t>Silto smilšu iekārta Warmsandbox</t>
  </si>
  <si>
    <t>EUR/h</t>
  </si>
  <si>
    <t>Grupu dzīvokļa pakalpojumi</t>
  </si>
  <si>
    <t>1 personai/mēnesī</t>
  </si>
  <si>
    <t>Grupu dzīvokļa pakalpojums citu novadu deklarētiem iedzīvotājiem</t>
  </si>
  <si>
    <t>1 personai/dienā</t>
  </si>
  <si>
    <r>
      <t>Grupu dzīvokļa pakalpojums Madonas novada teritorijā deklarētiem iedzīvotājiem</t>
    </r>
    <r>
      <rPr>
        <vertAlign val="superscript"/>
        <sz val="11"/>
        <color theme="1"/>
        <rFont val="Times]"/>
        <charset val="186"/>
      </rPr>
      <t>1</t>
    </r>
  </si>
  <si>
    <r>
      <t>Grupu dzīvokļa pakalpojums citu novadu deklarētiem iedzīvotājiem</t>
    </r>
    <r>
      <rPr>
        <vertAlign val="superscript"/>
        <sz val="11"/>
        <color theme="1"/>
        <rFont val="Times]"/>
        <charset val="186"/>
      </rPr>
      <t>2</t>
    </r>
  </si>
  <si>
    <r>
      <t>Telpu ekspluatācijas izmaksas par uzturēšanos Grupu dzīvoklī</t>
    </r>
    <r>
      <rPr>
        <vertAlign val="superscript"/>
        <sz val="11"/>
        <color theme="1"/>
        <rFont val="Times]"/>
        <charset val="186"/>
      </rPr>
      <t>2</t>
    </r>
  </si>
  <si>
    <t>Ilgstošas sociālās aprūpes un sociālā rehabilitācijas pakalpojums ģimeniskā vidē bērniem</t>
  </si>
  <si>
    <r>
      <t>Ilgstošas sociālās aprūpes un sociālā rehabilitācijas pakalpojums ģimeniskā vidē bērniem, Madonas novada deklarētiem bērniem</t>
    </r>
    <r>
      <rPr>
        <vertAlign val="superscript"/>
        <sz val="11"/>
        <color theme="1"/>
        <rFont val="Times]"/>
        <charset val="186"/>
      </rPr>
      <t>1</t>
    </r>
  </si>
  <si>
    <t>Ilgstošas sociālās aprūpes un sociālā rehabilitācijas pakalpojums ģimeniskā vidē bērniem, citu novadu deklarētiem bērniem</t>
  </si>
  <si>
    <r>
      <t>Ilgstošas sociālās aprūpes un sociālā rehabilitācijas pakalpojums ģimeniskā vidē bērniem, citu novadu deklarētiem bērniem</t>
    </r>
    <r>
      <rPr>
        <vertAlign val="superscript"/>
        <sz val="11"/>
        <color theme="1"/>
        <rFont val="Times]"/>
        <charset val="186"/>
      </rPr>
      <t>2</t>
    </r>
  </si>
  <si>
    <r>
      <rPr>
        <vertAlign val="superscript"/>
        <sz val="11"/>
        <color theme="1"/>
        <rFont val="Times New Roman"/>
        <family val="1"/>
        <charset val="186"/>
      </rPr>
      <t>1</t>
    </r>
    <r>
      <rPr>
        <sz val="11"/>
        <color theme="1"/>
        <rFont val="Times New Roman"/>
        <family val="1"/>
        <charset val="186"/>
      </rPr>
      <t xml:space="preserve"> Madonas novadā deklarētiem iedzīvotājiem jābūt deklarētiem novadā divpadsmit mēnešus pirms pakalpojuma pieprasīšanas</t>
    </r>
  </si>
  <si>
    <t xml:space="preserve">Maksa par ēdināšanu, kur ēdināšanas pakalpojumu nodrošina pašvaldības iestāde: </t>
  </si>
  <si>
    <t>Pusdienas citu iestāžu darbiniekiem*</t>
  </si>
  <si>
    <t>2.5.4.</t>
  </si>
  <si>
    <t>maksa par telpu nomu Raiņa ielā 12, Madonas novada multifunkcionālajā jaunatnes iniciatīvu centrā, par vienu stundu:</t>
  </si>
  <si>
    <t>7.3.1.</t>
  </si>
  <si>
    <t>7.3.2.</t>
  </si>
  <si>
    <t>7.3.3.</t>
  </si>
  <si>
    <t>7.3.4.</t>
  </si>
  <si>
    <t>(3. stāvs) Zāle</t>
  </si>
  <si>
    <t>(1. stāvs) Mākslas telpa</t>
  </si>
  <si>
    <t>(1. stāvs) Virtuves telpa</t>
  </si>
  <si>
    <t>(1. stāvs) Robotikas telpa</t>
  </si>
  <si>
    <t>maksa par telpu nomu Skolas ielā 8, par 1 stundu</t>
  </si>
  <si>
    <t>izmitināšanas pakalpojums diennaktī (Cesvainē)</t>
  </si>
  <si>
    <t>Madonas apvienības pārvaldes (Lazdonas teritorija) sniegtie maksas pakalpojumi un to cenrādis</t>
  </si>
  <si>
    <t>Madonas apvienības pārvaldes un Madonas pilsētas teritorijas iestāžu sniegtie maksas pakalpojumi un to cenrādis</t>
  </si>
  <si>
    <t>Maksa par Jāņa Simsona Madonas mākslas skolas sniegtajiem pakalpojumiem</t>
  </si>
  <si>
    <t>Publiskā tualete</t>
  </si>
  <si>
    <t>Maksa par internāta/dienesta viesnīcas pakalpojumu Madonas novada pašvaldības izglītības iestāžu izglītojamajiem mācību procesa laikā</t>
  </si>
  <si>
    <t xml:space="preserve">1 diennakts </t>
  </si>
  <si>
    <t>Lielā zāle</t>
  </si>
  <si>
    <t xml:space="preserve">kultūras centra telpu noma vieskoncertiem, viesizrādēm un citiem pasākumiem  </t>
  </si>
  <si>
    <t xml:space="preserve">kultūras centra noma vieskoncertiem, viesizrādēm un citiem pasākumiem bērniem </t>
  </si>
  <si>
    <t>kultūras centra lielās zāles noma atpūtas sarīkojumiem stundā</t>
  </si>
  <si>
    <t>kultūras centra lielās zāles noma atpūtas sarīkojumiem ar banketu stundā</t>
  </si>
  <si>
    <t>kultūras centra mazās zāles (mēģinājumu telpa) noma stundā</t>
  </si>
  <si>
    <t xml:space="preserve"> Maksa par Madonas novada kultūras centra un K/T "Vidzeme" sniegtajiem pakalpojumiem</t>
  </si>
  <si>
    <t>Tradīciju zāles (2.stāvā) noma</t>
  </si>
  <si>
    <t>Deju zāles (1. stāvā) noma</t>
  </si>
  <si>
    <t>Valdemāra bulvāris 3, telpa Nr.4 (1.stāvs)</t>
  </si>
  <si>
    <t>Valdemāra bulvāris 3, telpa Nr.5 (2.stāvs)</t>
  </si>
  <si>
    <t>6.3.2.</t>
  </si>
  <si>
    <t>6.3.3.</t>
  </si>
  <si>
    <t>6.3.4.</t>
  </si>
  <si>
    <t>Skolas iela 8, telpa Nr.28 (2.stāvs)</t>
  </si>
  <si>
    <t>Skolas iela 8, telpa Nr.26 (2.stāvs)</t>
  </si>
  <si>
    <t>Dublikāta izsniegšana par vispārējās vidējās izglītības vai vispārējās pamatizglītības ieguvi (apliecība un sekmju izraksts)</t>
  </si>
  <si>
    <t>1 gabals</t>
  </si>
  <si>
    <t>4.2.14.</t>
  </si>
  <si>
    <t>Internāta telpu noma, Saules ielā 34a-9, Madonā (ar palīgtelpām)</t>
  </si>
  <si>
    <t>4.2.14.1.</t>
  </si>
  <si>
    <t>4.2.14.2.</t>
  </si>
  <si>
    <t>4.2.14.3.</t>
  </si>
  <si>
    <t>4.2.14.4.</t>
  </si>
  <si>
    <t>4.2.14.5.</t>
  </si>
  <si>
    <t>4.2.14.6.</t>
  </si>
  <si>
    <t>No 14:00 līdz nākošās dienas 12:00</t>
  </si>
  <si>
    <t xml:space="preserve">          Vienai personai gultas vieta bez gultasveļas</t>
  </si>
  <si>
    <t xml:space="preserve">          Vienai personai gultas vieta ar gultasveļu</t>
  </si>
  <si>
    <t xml:space="preserve">          Viena istaba (6 gultas vietas) bez gultasveļas</t>
  </si>
  <si>
    <t xml:space="preserve">         Viena istaba (6 gultas vietas) ar gultasveļu</t>
  </si>
  <si>
    <t xml:space="preserve">         Visa internāta izmantošana bez gultasveļas</t>
  </si>
  <si>
    <t xml:space="preserve">         Visa internāta izmantošana ar gultasveļu</t>
  </si>
  <si>
    <t>1.24.</t>
  </si>
  <si>
    <t>1.25.</t>
  </si>
  <si>
    <t>1.26.</t>
  </si>
  <si>
    <r>
      <t>Ekspozīciju zāle (Pils iela 2, Cesvaine (telpa Nr.100 (196,4m</t>
    </r>
    <r>
      <rPr>
        <vertAlign val="superscript"/>
        <sz val="11"/>
        <color theme="1"/>
        <rFont val="Times New Roman"/>
        <family val="1"/>
        <charset val="186"/>
      </rPr>
      <t>2</t>
    </r>
    <r>
      <rPr>
        <sz val="11"/>
        <color theme="1"/>
        <rFont val="Times New Roman"/>
        <family val="1"/>
        <charset val="186"/>
      </rPr>
      <t>)))</t>
    </r>
  </si>
  <si>
    <r>
      <t>Zāle (Pils iela 2, Cesvaine (telpa Nr.101 (62,4m</t>
    </r>
    <r>
      <rPr>
        <vertAlign val="superscript"/>
        <sz val="11"/>
        <color theme="1"/>
        <rFont val="Times New Roman"/>
        <family val="1"/>
        <charset val="186"/>
      </rPr>
      <t>2</t>
    </r>
    <r>
      <rPr>
        <sz val="11"/>
        <color theme="1"/>
        <rFont val="Times New Roman"/>
        <family val="1"/>
        <charset val="186"/>
      </rPr>
      <t>), tualetes, garderobe, vestibils (50,0m</t>
    </r>
    <r>
      <rPr>
        <vertAlign val="superscript"/>
        <sz val="11"/>
        <color theme="1"/>
        <rFont val="Times New Roman"/>
        <family val="1"/>
        <charset val="186"/>
      </rPr>
      <t>2</t>
    </r>
    <r>
      <rPr>
        <sz val="11"/>
        <color theme="1"/>
        <rFont val="Times New Roman"/>
        <family val="1"/>
        <charset val="186"/>
      </rPr>
      <t>), kopā 112,4m</t>
    </r>
    <r>
      <rPr>
        <vertAlign val="superscript"/>
        <sz val="11"/>
        <color theme="1"/>
        <rFont val="Times New Roman"/>
        <family val="1"/>
        <charset val="186"/>
      </rPr>
      <t>2</t>
    </r>
    <r>
      <rPr>
        <sz val="11"/>
        <color theme="1"/>
        <rFont val="Times New Roman"/>
        <family val="1"/>
        <charset val="186"/>
      </rPr>
      <t>))</t>
    </r>
  </si>
  <si>
    <r>
      <t>Nodarbību telpa (Pils iela 2, Cesvaine (telpa Nr.115 (74,3m</t>
    </r>
    <r>
      <rPr>
        <vertAlign val="superscript"/>
        <sz val="11"/>
        <color theme="1"/>
        <rFont val="Times New Roman"/>
        <family val="1"/>
        <charset val="186"/>
      </rPr>
      <t>2</t>
    </r>
    <r>
      <rPr>
        <sz val="11"/>
        <color theme="1"/>
        <rFont val="Times New Roman"/>
        <family val="1"/>
        <charset val="186"/>
      </rPr>
      <t>), priekšnams un sanmezgls (21,0m</t>
    </r>
    <r>
      <rPr>
        <vertAlign val="superscript"/>
        <sz val="11"/>
        <color theme="1"/>
        <rFont val="Times New Roman"/>
        <family val="1"/>
        <charset val="186"/>
      </rPr>
      <t>2</t>
    </r>
    <r>
      <rPr>
        <sz val="11"/>
        <color theme="1"/>
        <rFont val="Times New Roman"/>
        <family val="1"/>
        <charset val="186"/>
      </rPr>
      <t>), kopā 95,3m</t>
    </r>
    <r>
      <rPr>
        <vertAlign val="superscript"/>
        <sz val="11"/>
        <color theme="1"/>
        <rFont val="Times New Roman"/>
        <family val="1"/>
        <charset val="186"/>
      </rPr>
      <t>2</t>
    </r>
    <r>
      <rPr>
        <sz val="11"/>
        <color theme="1"/>
        <rFont val="Times New Roman"/>
        <family val="1"/>
        <charset val="186"/>
      </rPr>
      <t>))</t>
    </r>
  </si>
  <si>
    <t>Cesvaines vidusskolas sporta zāles noma vasaras brīvdienās bērnu un jauniešu sporta nometnēm</t>
  </si>
  <si>
    <t>e)</t>
  </si>
  <si>
    <t>f)</t>
  </si>
  <si>
    <t>g)</t>
  </si>
  <si>
    <t>Lubānas pilsētas pamatskola</t>
  </si>
  <si>
    <t>Sporta zāle un koplietošanas telpas (tualete, ģērbtuves, koridors)</t>
  </si>
  <si>
    <t>7.00</t>
  </si>
  <si>
    <t>Pielikums Nr.20</t>
  </si>
  <si>
    <t>Varakļānu apvienības pārvaldes sniegtie maksas paklapojumi un to cenrādis</t>
  </si>
  <si>
    <t>Varakļānu apvienības pārvalde (administrācija)</t>
  </si>
  <si>
    <t>Varakļānu atpūtas centrs - baseins</t>
  </si>
  <si>
    <t>Peldbaseina apmeklējums (bez saunas izmantošanas)</t>
  </si>
  <si>
    <t>60 min</t>
  </si>
  <si>
    <t>Skolēniem līdz 16g.v., pensionāriem, personām ar invaliditāti - uzrādot apliecību</t>
  </si>
  <si>
    <t>90 min</t>
  </si>
  <si>
    <t>Ūdens vingrošanas nodarbība grupā ar instruktoru</t>
  </si>
  <si>
    <t>Peldbaseina īre (bez saunas izmantošanas) līdz 15 personām</t>
  </si>
  <si>
    <t>Peldbaseina īre (bez saunas izmantošanas) par katru nākamo personu</t>
  </si>
  <si>
    <t>Peldbaseina īre (bez saunas izmantošanas) katra nākamā stundas cena -20%</t>
  </si>
  <si>
    <t>Atpūtas kompleksa saunas īre</t>
  </si>
  <si>
    <t>Bērniem līdz 6 gadu vecumam (ieskaitot) atpūtas kompleksa apmeklējums - bez maksas.</t>
  </si>
  <si>
    <t>Bērniem un jauniešiem līdz 14 gadu vecuma atpūtas kompleksa pakalpojumu izmantošana ATĻAUTA tikai kopā ar personu, kas sasniegusi 18 gadu vecumu.</t>
  </si>
  <si>
    <t>Varakļānu multifunkcionālais centrs</t>
  </si>
  <si>
    <r>
      <rPr>
        <sz val="11"/>
        <color rgb="FF000000"/>
        <rFont val="Times New Roman"/>
        <family val="1"/>
        <charset val="186"/>
      </rPr>
      <t>Telpu noma (83,8m</t>
    </r>
    <r>
      <rPr>
        <vertAlign val="superscript"/>
        <sz val="11"/>
        <color rgb="FF000000"/>
        <rFont val="Times New Roman"/>
        <family val="1"/>
        <charset val="186"/>
      </rPr>
      <t>2</t>
    </r>
    <r>
      <rPr>
        <sz val="11"/>
        <color rgb="FF000000"/>
        <rFont val="Times New Roman"/>
        <family val="1"/>
        <charset val="186"/>
      </rPr>
      <t>)</t>
    </r>
  </si>
  <si>
    <t>Varakļānu pagastu Īpašumu uzturēšana</t>
  </si>
  <si>
    <t>Murmastienes ūdenssaimniecība</t>
  </si>
  <si>
    <t>Ūdensapgādes pakalpojuma (ūdens ieguve, sagatavošana un piegāde) tarifs</t>
  </si>
  <si>
    <r>
      <rPr>
        <sz val="11"/>
        <rFont val="Times New Roman"/>
        <family val="1"/>
        <charset val="186"/>
      </rPr>
      <t>EUR/m</t>
    </r>
    <r>
      <rPr>
        <vertAlign val="superscript"/>
        <sz val="11"/>
        <rFont val="Times New Roman"/>
        <family val="1"/>
        <charset val="186"/>
      </rPr>
      <t>3</t>
    </r>
  </si>
  <si>
    <t>Notekūdeņu savākšanas un attīrīšanas pakalpojuma - kanalizācijas tarifs</t>
  </si>
  <si>
    <t>Nekustamais īpašums</t>
  </si>
  <si>
    <r>
      <rPr>
        <b/>
        <sz val="12"/>
        <rFont val="Times New Roman"/>
        <family val="1"/>
        <charset val="186"/>
      </rPr>
      <t>EUR/m</t>
    </r>
    <r>
      <rPr>
        <vertAlign val="superscript"/>
        <sz val="11"/>
        <rFont val="Times New Roman"/>
        <family val="1"/>
        <charset val="186"/>
      </rPr>
      <t>3</t>
    </r>
  </si>
  <si>
    <t>(bez PVN) ?</t>
  </si>
  <si>
    <t>?</t>
  </si>
  <si>
    <t>Murmastienes skolas ēkas nomas maksa (ieskaitot apkuri)</t>
  </si>
  <si>
    <r>
      <rPr>
        <sz val="11"/>
        <rFont val="Times New Roman"/>
        <family val="1"/>
        <charset val="186"/>
      </rPr>
      <t>EUR/m</t>
    </r>
    <r>
      <rPr>
        <vertAlign val="superscript"/>
        <sz val="11"/>
        <rFont val="Times New Roman"/>
        <family val="1"/>
        <charset val="186"/>
      </rPr>
      <t>3</t>
    </r>
    <r>
      <rPr>
        <sz val="11"/>
        <rFont val="Times New Roman"/>
        <family val="1"/>
        <charset val="186"/>
      </rPr>
      <t xml:space="preserve"> (menesī)</t>
    </r>
  </si>
  <si>
    <t>Papildus piemērojama maksa par pārējiem komunālajiem pakalpojumiem-  atbilstoši spēkā esošajiem tarifiem.</t>
  </si>
  <si>
    <t>Murmastienes pamatskolas ēkas telpās gultas vieta</t>
  </si>
  <si>
    <t>1 diennakts/1 pers</t>
  </si>
  <si>
    <t>Gultas vietas nodrošināt primāri Ukrainas civiliedzīvotāju atbalsta likumā noteiktajām izmitinātajām personām, pieejamo brīvo gultu ietvaros, ievērojot, ka nepilngadīgi bērni vienā telpā tiek izmitināti tikai kopā ar ģimenes locekļiem (aizbildņiem).</t>
  </si>
  <si>
    <t>Stirnienes muižas sūknētava</t>
  </si>
  <si>
    <t>4.3.1.</t>
  </si>
  <si>
    <t>Stirnienes muižas sūknētavas padotā ūdens (bez pirmapstrādes) maksa</t>
  </si>
  <si>
    <t>4.4.1.</t>
  </si>
  <si>
    <t>4.4.2.</t>
  </si>
  <si>
    <t>Varakļānu Mūzikas un mākslas skola</t>
  </si>
  <si>
    <t>1m2/dienā</t>
  </si>
  <si>
    <t>Varakļānu Sociālās palīdzības dienests</t>
  </si>
  <si>
    <t>Sociālā aprūpe mājās (1 aprūpētājs)</t>
  </si>
  <si>
    <t>7</t>
  </si>
  <si>
    <t>Varakļānu vidusskola</t>
  </si>
  <si>
    <t>Trenažieru zāles izmantošana</t>
  </si>
  <si>
    <t>1h / 1 pers</t>
  </si>
  <si>
    <t>Klašu telpu izmantošana</t>
  </si>
  <si>
    <t>Datorkabineta izmantošana</t>
  </si>
  <si>
    <t>1h / 1 darba vieta</t>
  </si>
  <si>
    <t>Aktu zāles izmantošana</t>
  </si>
  <si>
    <t>Sporta laukuma izmantošana</t>
  </si>
  <si>
    <t>Skolas telpu izmantošana nometņu organizēšanai - pēc atsevišķi noslēgta līguma.</t>
  </si>
  <si>
    <t>Varakļānu PII "Sprīdītis"</t>
  </si>
  <si>
    <t>Zāles noma</t>
  </si>
  <si>
    <t>Atpūtas telpas noma</t>
  </si>
  <si>
    <t xml:space="preserve">	Varakļānu kultūras centrs</t>
  </si>
  <si>
    <t>Varakļānu kultūras nams</t>
  </si>
  <si>
    <t>Lielā zāle un skatuve</t>
  </si>
  <si>
    <t>Kolonnu zāle</t>
  </si>
  <si>
    <t>9.1.4.</t>
  </si>
  <si>
    <t>Balkons</t>
  </si>
  <si>
    <t>9.1.5.</t>
  </si>
  <si>
    <t>Baltā zāle (2.stāvs)</t>
  </si>
  <si>
    <t>9.1.6.</t>
  </si>
  <si>
    <t>Māzā zāle (1.stāvs)</t>
  </si>
  <si>
    <t>9.1.7.</t>
  </si>
  <si>
    <t>Tepla Nr.54 (2.stāvs)</t>
  </si>
  <si>
    <t>9.1.8.</t>
  </si>
  <si>
    <t>Telpa Nr.52 (2.stāvs)</t>
  </si>
  <si>
    <t>9.1.9.</t>
  </si>
  <si>
    <t>9.1.10.</t>
  </si>
  <si>
    <t>Kultūras nama inventāra izmantošana:</t>
  </si>
  <si>
    <t xml:space="preserve">               Galds (par 1gab)</t>
  </si>
  <si>
    <t>Diennakts (neatkarīgi no izmantošanas ilguma) 1-24h</t>
  </si>
  <si>
    <t xml:space="preserve">               Mazais podests (par 1 gab)</t>
  </si>
  <si>
    <t xml:space="preserve">               Lielais podests (par 1 gab)</t>
  </si>
  <si>
    <t xml:space="preserve">               Projektors</t>
  </si>
  <si>
    <t xml:space="preserve">               Ekrāns</t>
  </si>
  <si>
    <t xml:space="preserve">               Lapsas tērps</t>
  </si>
  <si>
    <t>Iznomājot vairāk nekā vienu telpu, maksu par apkopēja darbu (3,42 EUR/h) piemēro tikai vienu reizi par pakalpojuma periodu.</t>
  </si>
  <si>
    <t>Patstāvīgajiem telpu nomas līgumiem (ilgāk par 1 mēnesi) maksu par apkopēja darbu (3,42 EUR/h) nepiemēro.</t>
  </si>
  <si>
    <t>Murmastienes kultūras centrs</t>
  </si>
  <si>
    <t>Zāles ar palīgtelpām noma</t>
  </si>
  <si>
    <t>Stirnienes tautas nams</t>
  </si>
  <si>
    <t xml:space="preserve">	Varakļānu Novada muzejs</t>
  </si>
  <si>
    <t>Ieejas maksa muzejā</t>
  </si>
  <si>
    <t>Pensionāriem, studentiem, skolēniem</t>
  </si>
  <si>
    <t>Bērniem līdz 7 gadu vecumam, Varakļānu vidusskolas skolēniem, citu muzeju darbiniekieim (uzrādot apliecību)</t>
  </si>
  <si>
    <t>Bezmaksas</t>
  </si>
  <si>
    <t>Bāreņiem vai bērniem bez vecāku aizgādības, personām ar invaliditāti, grupu vadītājiem (grupā vismaz 10 cilvēki), izstāžu atklāšanu un tematisko pasākumu apmekētājiem</t>
  </si>
  <si>
    <t>Atlaide ar "Ģimenes karte"</t>
  </si>
  <si>
    <t>Ieejas maksa izstādē</t>
  </si>
  <si>
    <t>Ieejas maksa izstādē "Purva istaba"</t>
  </si>
  <si>
    <t>Pakalpojumi</t>
  </si>
  <si>
    <t xml:space="preserve">Gids </t>
  </si>
  <si>
    <t>Muzejpedagogs</t>
  </si>
  <si>
    <t>Foto "Zaļā siena" (līdz 7cilvēkiem)</t>
  </si>
  <si>
    <t>1 foto izdruka</t>
  </si>
  <si>
    <t>Šaušana ar loku (līdz 10 bultām)</t>
  </si>
  <si>
    <t>Muzeja programmas</t>
  </si>
  <si>
    <t>10.4.1.</t>
  </si>
  <si>
    <t xml:space="preserve">  10.4.1.1.</t>
  </si>
  <si>
    <t>Pakalpojums svešvalodā (angļu, vācu, krievu)</t>
  </si>
  <si>
    <t>10.4.2.</t>
  </si>
  <si>
    <r>
      <rPr>
        <sz val="11"/>
        <rFont val="Times New Roman"/>
        <family val="1"/>
        <charset val="186"/>
      </rPr>
      <t xml:space="preserve">Ekskursija </t>
    </r>
    <r>
      <rPr>
        <b/>
        <sz val="11"/>
        <rFont val="Times New Roman"/>
        <family val="1"/>
        <charset val="186"/>
      </rPr>
      <t>"Sveču gaismā"</t>
    </r>
    <r>
      <rPr>
        <sz val="11"/>
        <rFont val="Times New Roman"/>
        <family val="1"/>
        <charset val="186"/>
      </rPr>
      <t xml:space="preserve"> pa muzeju (grupai līdz 20 cilvēkiem)</t>
    </r>
  </si>
  <si>
    <t xml:space="preserve">  10.4.2.1.</t>
  </si>
  <si>
    <t>10.4.3.</t>
  </si>
  <si>
    <r>
      <rPr>
        <b/>
        <sz val="11"/>
        <rFont val="Times New Roman"/>
        <family val="1"/>
        <charset val="186"/>
      </rPr>
      <t>"Purvs dzīvībai"</t>
    </r>
    <r>
      <rPr>
        <sz val="11"/>
        <rFont val="Times New Roman"/>
        <family val="1"/>
        <charset val="186"/>
      </rPr>
      <t xml:space="preserve"> </t>
    </r>
  </si>
  <si>
    <t xml:space="preserve">  10.4.3.1.</t>
  </si>
  <si>
    <t>10.4.4.</t>
  </si>
  <si>
    <t xml:space="preserve">"Princeses smaids" </t>
  </si>
  <si>
    <t xml:space="preserve">  10.4.4.1.</t>
  </si>
  <si>
    <t>10.4.5.</t>
  </si>
  <si>
    <t xml:space="preserve">"Bez pagātnes nav nākotnes" </t>
  </si>
  <si>
    <t xml:space="preserve">  10.4.5.1.</t>
  </si>
  <si>
    <t>10.4.6.</t>
  </si>
  <si>
    <r>
      <rPr>
        <sz val="11"/>
        <rFont val="Times New Roman"/>
        <family val="1"/>
        <charset val="186"/>
      </rPr>
      <t xml:space="preserve">Vides izpētes programma </t>
    </r>
    <r>
      <rPr>
        <b/>
        <sz val="11"/>
        <rFont val="Times New Roman"/>
        <family val="1"/>
        <charset val="186"/>
      </rPr>
      <t>"Pa grāfa Borha piedzīvojumu takām Varakļānos"</t>
    </r>
  </si>
  <si>
    <t xml:space="preserve">  10.4.6.1.</t>
  </si>
  <si>
    <t>10.4.7.</t>
  </si>
  <si>
    <t>1 skolēnam</t>
  </si>
  <si>
    <t xml:space="preserve">  10.4.7.1.</t>
  </si>
  <si>
    <t>10.5.1.</t>
  </si>
  <si>
    <t>10.5.2.</t>
  </si>
  <si>
    <t>Restaurācijas zāle</t>
  </si>
  <si>
    <t>10.5.3.</t>
  </si>
  <si>
    <t>Āra teritorija (lapene, kolonnu portiks, zaļā zona par izmantošanas reizi (līdz diennaktij))</t>
  </si>
  <si>
    <t>10.5.4.</t>
  </si>
  <si>
    <t>Kapella</t>
  </si>
  <si>
    <t>10.5.5.</t>
  </si>
  <si>
    <t>Retro istaba</t>
  </si>
  <si>
    <t>10.6.</t>
  </si>
  <si>
    <t>10.6.1.</t>
  </si>
  <si>
    <t>Grāmata "Izglītības līkloči Varakļānos un apkārtnē" (2007)</t>
  </si>
  <si>
    <t>EUR/gab</t>
  </si>
  <si>
    <t>PVN likmi piemēro atbilstoši Pievienotās vērtības nodokļa likumam.</t>
  </si>
  <si>
    <t xml:space="preserve">* PVN nepiemēro pamatojoties uz Pievienotās vērtības nodokļa likuma 52. panta, 1. daļas, 9. punktu </t>
  </si>
  <si>
    <t xml:space="preserve">** PVN nepiemēro pamatojoties uz  Pievienotās vērtības nodokļa likuma 52. panta, 1. daļas, 17. punktu </t>
  </si>
  <si>
    <t>*** PVN nepiemēro pamatojoties uz  Pievienotās vērtības nodokļa likuma 52. panta, 1. daļas, 17. punkta e) apakšpunktu - ar PVN netiek aplikts bibliotēkas krājumāesošās informācijas publiskas pieejamības un izmantošanas nodrošināšanas pakalpojums.</t>
  </si>
  <si>
    <t>h)</t>
  </si>
  <si>
    <t>i)</t>
  </si>
  <si>
    <t>13.5.</t>
  </si>
  <si>
    <t>13.6.</t>
  </si>
  <si>
    <t>Sauna (minimālais laiks 2h, duša, ģērbtuve iekļauta cenā)</t>
  </si>
  <si>
    <t>Sporta spēļu laukums (lielais) treniņiem (viena ģērbtuve iekļauta cenā)</t>
  </si>
  <si>
    <t>Sporta spēļu laukums (1/2) treniņiem (viena ģērbtuve iekļauta cenā)</t>
  </si>
  <si>
    <t>Aerobikas un cīņas sporta zāle (viena ģērbtuve iekļauta cenā)</t>
  </si>
  <si>
    <t>Lielie pasākumi viss centrs</t>
  </si>
  <si>
    <t>EUR/dienā</t>
  </si>
  <si>
    <t>Ģērbtuves noma ar dušu/wc</t>
  </si>
  <si>
    <t>Lejas sporta zāle (viena ģērbtuve iekļauta cenā)</t>
  </si>
  <si>
    <t>Alpīnisma siena (viena ģērbtuve iekļauta cenā)</t>
  </si>
  <si>
    <t>Individuālās nodarbības skrejceļš</t>
  </si>
  <si>
    <t>Grīdas aizsergseguma īre</t>
  </si>
  <si>
    <t>1. stāva kafejnīcas vieta</t>
  </si>
  <si>
    <t>Tirdzniecības vieta tribīnēs</t>
  </si>
  <si>
    <t>gb/dienā</t>
  </si>
  <si>
    <t>Pašvaldībā darbojošajiem sporta klubiem, sabiedriskajām sporta organizācijām piemērot 50% atlaidi no maksas atbilstoši faktiski izmantotajam laikam, izņemot individuālās nodarbības.</t>
  </si>
  <si>
    <t>j)</t>
  </si>
  <si>
    <t>Lubānas mitrāja informācijas centra pakalpojumi</t>
  </si>
  <si>
    <t>Īres maksa par pakalpojumu (kartingi, motošoseja, supermoto)</t>
  </si>
  <si>
    <t>8.4.2.</t>
  </si>
  <si>
    <t>8.4.3.</t>
  </si>
  <si>
    <t>8.4.4.</t>
  </si>
  <si>
    <t>8.5.5.</t>
  </si>
  <si>
    <t>8.5.6.</t>
  </si>
  <si>
    <t>PVN 21% vai 5%</t>
  </si>
  <si>
    <t>Traktortehnikas pakalpojumi (iekļaujot ceļu uz un no)</t>
  </si>
  <si>
    <t>Teritorijas uzkopšanas pakalpojumi ar rokas vai pašgājēj instrumentiem (Krūmgriezis, trimmeris, motorzāģis, zālespļāvējs u.c.) (stundas objektā)</t>
  </si>
  <si>
    <t>Specializētā transporta izmantošana novada iedzīvotājiem ar funkcionāliem traucējumiem (iekļaujot ceļu uz un no)</t>
  </si>
  <si>
    <t>katra nākošā i/v injekcija (vienā apmeklējuma reizē)</t>
  </si>
  <si>
    <t>Pārsiešana (ar pacienta materiāliem)</t>
  </si>
  <si>
    <t>Elektrokardiogrāfija (EKG) veikšana</t>
  </si>
  <si>
    <t xml:space="preserve">Asins noņemšana no vēnas </t>
  </si>
  <si>
    <t>Manipulācijas</t>
  </si>
  <si>
    <t xml:space="preserve">Urīna analīze ar testa strēmeli </t>
  </si>
  <si>
    <t>7.8.</t>
  </si>
  <si>
    <t xml:space="preserve">1 km </t>
  </si>
  <si>
    <t>Autobusu pakalpojumi (tikai pašpārvadājumiem)</t>
  </si>
  <si>
    <t>virs 25 vietām</t>
  </si>
  <si>
    <t>līdz 25 vietām</t>
  </si>
  <si>
    <t>Stāvēšana</t>
  </si>
  <si>
    <t>Foajē</t>
  </si>
  <si>
    <t>Zāles noma bez palīgtelpas</t>
  </si>
  <si>
    <t>Ukrainas iedzīvotāju ēdināšanas un izmitināšanas pakalpojumi šādam mērķim paredzētās vai pielāgotās Madonas novada pašvaldības iestāžu telpās (līdz 31.12.2026.):</t>
  </si>
  <si>
    <r>
      <t xml:space="preserve">izmitināšanas maksa </t>
    </r>
    <r>
      <rPr>
        <b/>
        <sz val="11"/>
        <color theme="1"/>
        <rFont val="Times New Roman"/>
        <family val="1"/>
        <charset val="186"/>
      </rPr>
      <t>(</t>
    </r>
    <r>
      <rPr>
        <b/>
        <sz val="11"/>
        <color theme="8"/>
        <rFont val="Times New Roman"/>
        <family val="1"/>
        <charset val="186"/>
      </rPr>
      <t>maksimums 60 dienas</t>
    </r>
    <r>
      <rPr>
        <b/>
        <sz val="11"/>
        <color theme="1"/>
        <rFont val="Times New Roman"/>
        <family val="1"/>
        <charset val="186"/>
      </rPr>
      <t>):</t>
    </r>
  </si>
  <si>
    <r>
      <t xml:space="preserve">Pēc </t>
    </r>
    <r>
      <rPr>
        <b/>
        <sz val="11"/>
        <color theme="8"/>
        <rFont val="Times New Roman"/>
        <family val="1"/>
        <charset val="186"/>
      </rPr>
      <t>60/30</t>
    </r>
    <r>
      <rPr>
        <b/>
        <sz val="11"/>
        <color theme="1"/>
        <rFont val="Times New Roman"/>
        <family val="1"/>
        <charset val="186"/>
      </rPr>
      <t xml:space="preserve"> dienu pakalpojumu termiņu beigšanās (pēc valsts atbalsta termiņa beigām)</t>
    </r>
  </si>
  <si>
    <t>Suvenīru tirdzniecība Madonas novada pašvaldības iestādēs un struktūrvienībās</t>
  </si>
  <si>
    <t>Tehnikas un instrumentu izmantošana ****</t>
  </si>
  <si>
    <t>latviešu valodā grupai līdz 29 personām</t>
  </si>
  <si>
    <t>līdz 2 h / 1 grupai</t>
  </si>
  <si>
    <t>svešvalodā grupai līdz 29 personām</t>
  </si>
  <si>
    <t>svešvalodā grupai no 30 personām</t>
  </si>
  <si>
    <t>Radoša vai izglītojoša nodarbība:</t>
  </si>
  <si>
    <t>latviešu valodā grupai no 30 personām</t>
  </si>
  <si>
    <t>13.2.1.</t>
  </si>
  <si>
    <t>13.2.2.</t>
  </si>
  <si>
    <t>13.2.3.</t>
  </si>
  <si>
    <t>13.2.4.</t>
  </si>
  <si>
    <t>Feldšera mājas vizīte (papildus maksa par manipulācijām saskaņā ar cenrādi)</t>
  </si>
  <si>
    <t>14.2.1.</t>
  </si>
  <si>
    <t>14.2.2.</t>
  </si>
  <si>
    <t>14.3.</t>
  </si>
  <si>
    <t>14.3.1.</t>
  </si>
  <si>
    <t>14.3.2.</t>
  </si>
  <si>
    <t>14.3.3.</t>
  </si>
  <si>
    <t>14.3.4.</t>
  </si>
  <si>
    <t>14.3.5.</t>
  </si>
  <si>
    <t>14.3.6.</t>
  </si>
  <si>
    <t>14.3.7.</t>
  </si>
  <si>
    <t>14.3.8.</t>
  </si>
  <si>
    <t>14.3.9.</t>
  </si>
  <si>
    <t>14.3.10.</t>
  </si>
  <si>
    <t>14.3.11.</t>
  </si>
  <si>
    <t>14.3.12.</t>
  </si>
  <si>
    <t>14.3.13.</t>
  </si>
  <si>
    <t>* Tur kur šāds pakalpojums tiek piedāvāts</t>
  </si>
  <si>
    <t>Feldšerpunktu sniegtie maksas pakalpojumi un to cenrādis *</t>
  </si>
  <si>
    <r>
      <t xml:space="preserve">studentiem, </t>
    </r>
    <r>
      <rPr>
        <sz val="11"/>
        <color theme="8"/>
        <rFont val="Times New Roman"/>
        <family val="1"/>
        <charset val="186"/>
      </rPr>
      <t>senioriem</t>
    </r>
  </si>
  <si>
    <t>Ieejas biļešu cenas muzeja mansardā un mazajā zālē (katrā atsevišķi )</t>
  </si>
  <si>
    <t>ieejas biļete ģimenei (1-2 pieaugušie un bērni)</t>
  </si>
  <si>
    <t xml:space="preserve">Ieejas biļešu cenas </t>
  </si>
  <si>
    <t>Ieejas biļešu cenas (lielās zāles, mazā zāle, mansards)</t>
  </si>
  <si>
    <t>9.2.3.</t>
  </si>
  <si>
    <t>9.5.1.</t>
  </si>
  <si>
    <t>9.5.2.</t>
  </si>
  <si>
    <t>Līdz 10 cilvēkiem</t>
  </si>
  <si>
    <t>Līdz 15 cilvēkiem</t>
  </si>
  <si>
    <r>
      <t xml:space="preserve">1 grupai </t>
    </r>
    <r>
      <rPr>
        <sz val="11"/>
        <color theme="8"/>
        <rFont val="Times New Roman"/>
        <family val="1"/>
        <charset val="186"/>
      </rPr>
      <t>(max 25 cilvēki)</t>
    </r>
  </si>
  <si>
    <t>9.6.3.</t>
  </si>
  <si>
    <t>9.6.4.</t>
  </si>
  <si>
    <t>9.6.5.</t>
  </si>
  <si>
    <t xml:space="preserve">        Ekskursija atklātajā krājumā Etnogrāfijas un sadzīves priekšmetu krātuvē Sarkaņos</t>
  </si>
  <si>
    <t>Gida pakalpojums un ekskursiju vadīšana Madonas novada ārtelpā:</t>
  </si>
  <si>
    <t>9.13.2.</t>
  </si>
  <si>
    <t>9.16.</t>
  </si>
  <si>
    <t>9.16.2.</t>
  </si>
  <si>
    <t>9.16.3.</t>
  </si>
  <si>
    <t>A4 formāts attēls uz fotopapīra</t>
  </si>
  <si>
    <t>1.2.1.5.</t>
  </si>
  <si>
    <t>1.2.2.5.</t>
  </si>
  <si>
    <t>9.16.1.</t>
  </si>
  <si>
    <r>
      <t xml:space="preserve">Latvijas muzeju darbiniekiem </t>
    </r>
    <r>
      <rPr>
        <sz val="11"/>
        <color theme="8"/>
        <rFont val="Times New Roman"/>
        <family val="1"/>
        <charset val="186"/>
      </rPr>
      <t>(uzrādot apliecību);</t>
    </r>
  </si>
  <si>
    <r>
      <t>Starptautiskās muzeju padomes (ICOM) biedriem</t>
    </r>
    <r>
      <rPr>
        <sz val="11"/>
        <color rgb="FFFF0000"/>
        <rFont val="Times New Roman"/>
        <family val="1"/>
        <charset val="186"/>
      </rPr>
      <t xml:space="preserve"> </t>
    </r>
    <r>
      <rPr>
        <sz val="11"/>
        <color theme="8"/>
        <rFont val="Times New Roman"/>
        <family val="1"/>
        <charset val="186"/>
      </rPr>
      <t>(uzrādot biedra karti)</t>
    </r>
  </si>
  <si>
    <t>9.17.</t>
  </si>
  <si>
    <t>9.18.</t>
  </si>
  <si>
    <t>9.19.</t>
  </si>
  <si>
    <t>9.19.1.</t>
  </si>
  <si>
    <t>9.19.2.</t>
  </si>
  <si>
    <t>9.19.3.</t>
  </si>
  <si>
    <t>9.19.4.</t>
  </si>
  <si>
    <t>9.19.5.</t>
  </si>
  <si>
    <t>9.19.6.</t>
  </si>
  <si>
    <t>9.19.7.</t>
  </si>
  <si>
    <t>9.19.8.</t>
  </si>
  <si>
    <t>9.19.9.</t>
  </si>
  <si>
    <t>9.20.</t>
  </si>
  <si>
    <t>9.20.1.</t>
  </si>
  <si>
    <t>9.21.</t>
  </si>
  <si>
    <t>9.21.1</t>
  </si>
  <si>
    <t>9.21.1.1.</t>
  </si>
  <si>
    <t>9.21.1.2.</t>
  </si>
  <si>
    <t>9.21.1.3.</t>
  </si>
  <si>
    <t>9.21.2.</t>
  </si>
  <si>
    <t>Ekskursiju vadīšana grupai līdz 25 cilvēkiem</t>
  </si>
  <si>
    <t>1 ekskursija grupai</t>
  </si>
  <si>
    <t>Par  katru nākamo personu virs 25 cilvēkiem</t>
  </si>
  <si>
    <t>9.21.2.1.</t>
  </si>
  <si>
    <t>9.21.2.2.</t>
  </si>
  <si>
    <t>9.21.2.3.</t>
  </si>
  <si>
    <t>9.21.3.</t>
  </si>
  <si>
    <t>9.21.3.1</t>
  </si>
  <si>
    <t>9.21.3.2</t>
  </si>
  <si>
    <t>9.21.3.3</t>
  </si>
  <si>
    <t>9.21.3.4</t>
  </si>
  <si>
    <t>9.21.3.5</t>
  </si>
  <si>
    <t>9.21.3.6</t>
  </si>
  <si>
    <t>9.21.3.7</t>
  </si>
  <si>
    <t>9.21.3.8</t>
  </si>
  <si>
    <t>9.21.3.9</t>
  </si>
  <si>
    <t>9.21.3.10</t>
  </si>
  <si>
    <t>9.21.3.11</t>
  </si>
  <si>
    <t>9.21.3.12</t>
  </si>
  <si>
    <t>9.21.3.13</t>
  </si>
  <si>
    <t>9.21.3.14</t>
  </si>
  <si>
    <t>Katra mēneša trešajā trešdienā – pensionāriem</t>
  </si>
  <si>
    <t>Apmeklējums izstāžu atklāšanas ietvaros</t>
  </si>
  <si>
    <t>9.19.10.</t>
  </si>
  <si>
    <t>9.19.11.</t>
  </si>
  <si>
    <t>9.19.12.</t>
  </si>
  <si>
    <t>9.19.13.</t>
  </si>
  <si>
    <t>9.19.14.</t>
  </si>
  <si>
    <t>9.21.3.15</t>
  </si>
  <si>
    <t>9.21.3.16</t>
  </si>
  <si>
    <t>Ieejas maksa R.Blaumaņa muzejs "Braki", Brāļu Jurjānu muzejs "Meņģeļi"</t>
  </si>
  <si>
    <t xml:space="preserve">Ieejas maksa  </t>
  </si>
  <si>
    <t>Vieglā automašīna (līdz 9 sēdvietām)</t>
  </si>
  <si>
    <t>Ēdināšana dienas stacionārā</t>
  </si>
  <si>
    <t>Muižas ēdamzāles noma pasākumiem</t>
  </si>
  <si>
    <t>Telts vieta muižas teritorijā (ieskaitot sanitāro mezglu) vienam cilvēkam</t>
  </si>
  <si>
    <t>Naktsmītne muižas internātā par vienu nakti :</t>
  </si>
  <si>
    <t>Naktsmītnes muižas sporta zālē uz saliekamās gultas ar muižas gultas veļu</t>
  </si>
  <si>
    <t xml:space="preserve">Naktsmītnes muižas sporta zālē  uz grīdas </t>
  </si>
  <si>
    <t>Muižas telpu (par vienu telpu) ar foajē noma</t>
  </si>
  <si>
    <t>Telpu noma Kalsnavas pamatskolā izglītojošo un audzinošo pasākumu un nodarbību  rīkošanai (reiz kvadrātmetri )</t>
  </si>
  <si>
    <t>Dzīvnieka nogādāšana patversmē</t>
  </si>
  <si>
    <t>Dzīvnieku ķērāja darba alga</t>
  </si>
  <si>
    <t>Dzīvnieka čipēšana, reģistrēšana LDC</t>
  </si>
  <si>
    <t>Vakcinācijas pase</t>
  </si>
  <si>
    <t>Kaķa vakcinācija</t>
  </si>
  <si>
    <t>Suņa vakcinācija</t>
  </si>
  <si>
    <t>Kaķa uzturēšanās patversmē</t>
  </si>
  <si>
    <t>Suņa uzturēšanās patversmē</t>
  </si>
  <si>
    <t>Maksa par Madonas novada pašvaldības Īpašuma uzturēšanas dienesta pakalpojumiem</t>
  </si>
  <si>
    <t>Maksa par patversmes "Lazdonītis" pakalpojumiem</t>
  </si>
  <si>
    <t>15.2.</t>
  </si>
  <si>
    <t>15.3.</t>
  </si>
  <si>
    <t>15.4.</t>
  </si>
  <si>
    <t>15.5.</t>
  </si>
  <si>
    <t>15.6.</t>
  </si>
  <si>
    <t>15.7.</t>
  </si>
  <si>
    <t>15.8.</t>
  </si>
  <si>
    <t>9.2.4.</t>
  </si>
  <si>
    <t>3.1.4.</t>
  </si>
  <si>
    <t>3.1.5.</t>
  </si>
  <si>
    <r>
      <rPr>
        <vertAlign val="superscript"/>
        <sz val="11"/>
        <color theme="1"/>
        <rFont val="Times New Roman"/>
        <family val="1"/>
        <charset val="186"/>
      </rPr>
      <t>2</t>
    </r>
    <r>
      <rPr>
        <sz val="11"/>
        <color theme="1"/>
        <rFont val="Times New Roman"/>
        <family val="1"/>
        <charset val="186"/>
      </rPr>
      <t xml:space="preserve"> Pielikumā Nr.7 - 3.1.3; 3.1.5; 3.2.3 punktā noteikto maksas pakalpojumu piemēro tikai gadījumos, kad persona sāk un beidz saņemt Grupu dzīvokļa pakalpojumu un to saņem nepilnu mēnesi.</t>
    </r>
  </si>
  <si>
    <t>No nomas maksas atbrīvoti: pašvaldības iestādes, pašdarbības kolektīvi, labdarības pasākumi.</t>
  </si>
  <si>
    <t>Fitnesa (trenažieru) zāles apmeklējums:</t>
  </si>
  <si>
    <t>12.1.4.</t>
  </si>
  <si>
    <t>12.1.5.</t>
  </si>
  <si>
    <t xml:space="preserve">  14.3.1.1.</t>
  </si>
  <si>
    <t>1 kompl</t>
  </si>
  <si>
    <t>0,18*</t>
  </si>
  <si>
    <t>* PVN samazināto likmi (12%) piemēro pamatojoties uz  Pievienotās vērtības nodokļa likuma 42. panta, 12. daļu</t>
  </si>
  <si>
    <t>1,55*</t>
  </si>
  <si>
    <t>*Maksas pakalpojumam piemēro samazināto PVN likmi (5%) saskaņā ar Pievienotās vērtības likuma 42.panta piekto daļu</t>
  </si>
  <si>
    <t>** PVN samazināto likmi (12%) piemēro pamatojoties uz Pievienotās vērtības nodokļa likuma 42.panta, 12.daļu</t>
  </si>
  <si>
    <t>0.19**</t>
  </si>
  <si>
    <t xml:space="preserve">* PVN nepiemēro pamatojoties uz  Pievienotās vērtības nodokļa likuma 52. panta, 1. daļas, 3. punktu </t>
  </si>
  <si>
    <t>* PVN nepiemēro pamatojoties uz  Pievienotās vērtības nodokļa likuma 52. panta, 1. daļas 9. punktu</t>
  </si>
  <si>
    <t>8.08*</t>
  </si>
  <si>
    <t>Pārdošanas cenu noapaļojot līdz pilniem 0,05 (pieciem) vai 0,10 (desmit) centiem, apaļojot uz augšu.</t>
  </si>
  <si>
    <t>* PVN nepiemēro pamatojoties uz  Pievienotās vērtības nodokļa likuma 52. panta, 1. daļas, 12. punktu</t>
  </si>
  <si>
    <t>2.2.5.</t>
  </si>
  <si>
    <t>2.2.6.</t>
  </si>
  <si>
    <t>Zāle + skatuves noma</t>
  </si>
  <si>
    <t>Telpas Nr.14</t>
  </si>
  <si>
    <t>**PVN nepiemēro pamatojoties uz  Pievienotās vērtības nodokļa likuma 52. panta, 1. daļas, 12. punktu</t>
  </si>
  <si>
    <t>6.1.7.</t>
  </si>
  <si>
    <t>6.1.8.</t>
  </si>
  <si>
    <t>6.1.9.</t>
  </si>
  <si>
    <t>6.2.10.</t>
  </si>
  <si>
    <t>6.2.11.</t>
  </si>
  <si>
    <t>6.2.12.</t>
  </si>
  <si>
    <t>6.1.10.</t>
  </si>
  <si>
    <t>6.1.11.</t>
  </si>
  <si>
    <t>6.1.12.</t>
  </si>
  <si>
    <t>6.2.7.</t>
  </si>
  <si>
    <t>6.2.8.</t>
  </si>
  <si>
    <t>6.2.9.</t>
  </si>
  <si>
    <t>8. </t>
  </si>
  <si>
    <t xml:space="preserve">**** Pakalpojums tiek nodrošināts tikai tur kur tas tiek piedāvāts un netraucē pašvaldības funkciju nodrošināšanai. </t>
  </si>
  <si>
    <t xml:space="preserve">  3.1.1.1.2.</t>
  </si>
  <si>
    <t xml:space="preserve">  3.1.1.2.1</t>
  </si>
  <si>
    <t xml:space="preserve">  9.1.10.1</t>
  </si>
  <si>
    <t xml:space="preserve">  9.1.10.2</t>
  </si>
  <si>
    <t xml:space="preserve">  9.1.10.3</t>
  </si>
  <si>
    <t xml:space="preserve">  9.1.10.4</t>
  </si>
  <si>
    <t xml:space="preserve">  9.1.10.5</t>
  </si>
  <si>
    <t xml:space="preserve">  9.1.10.6</t>
  </si>
  <si>
    <t>Iespieddarbi</t>
  </si>
  <si>
    <r>
      <t>Madonas m</t>
    </r>
    <r>
      <rPr>
        <b/>
        <sz val="11"/>
        <color theme="8"/>
        <rFont val="Times New Roman"/>
        <family val="1"/>
        <charset val="186"/>
      </rPr>
      <t>uzeja Izstāžu zāļu</t>
    </r>
    <r>
      <rPr>
        <b/>
        <sz val="11"/>
        <color theme="1"/>
        <rFont val="Times New Roman"/>
        <family val="1"/>
        <charset val="186"/>
      </rPr>
      <t xml:space="preserve"> bezmaksas apmeklējums:</t>
    </r>
  </si>
  <si>
    <t>Madonas novada mākslas skolu, internātskolu un bērnu namu audzēkņiem</t>
  </si>
  <si>
    <t>Madonas novada skolotājiem, kas pavada skolēnu grupas</t>
  </si>
  <si>
    <t>9.19.15.</t>
  </si>
  <si>
    <t>Muzeja dzimšanas dienā – 20. septembrī</t>
  </si>
  <si>
    <t>Haralda Medņa kultūrizglītības centra "Dziesmusvētku skola" bezmaksas apmeklējums:</t>
  </si>
  <si>
    <t>Ieejas biļete grupai uz muzejpedagoģisko programmu:</t>
  </si>
  <si>
    <t>9.4.1.</t>
  </si>
  <si>
    <t>9.4.2.</t>
  </si>
  <si>
    <t>9.4.3.</t>
  </si>
  <si>
    <t>9.4.4.</t>
  </si>
  <si>
    <t>9.10.1.</t>
  </si>
  <si>
    <t>9.10.2.</t>
  </si>
  <si>
    <t>9.10.3.</t>
  </si>
  <si>
    <t>Ieejas biļešu cenas muzeja pastāvīgajā ekspozīcijā „Novada arheoloģija”</t>
  </si>
  <si>
    <t>9.21.3.18</t>
  </si>
  <si>
    <t>9.21.3.19</t>
  </si>
  <si>
    <t>9.21.3.20</t>
  </si>
  <si>
    <t>9.21.3.17</t>
  </si>
  <si>
    <t>Maksa par Haralda Medņa kultūrizglītības centra "Dziesmusvētku skola" sniegtajiem pakalpojumiem:</t>
  </si>
  <si>
    <t>Madonas novada vispārizglītojošo skolu 1.-4. klašu audzēkņiem</t>
  </si>
  <si>
    <r>
      <t>Madonas novada vispārizglītojošo skolu 1.</t>
    </r>
    <r>
      <rPr>
        <sz val="11"/>
        <color theme="8"/>
        <rFont val="Times New Roman"/>
        <family val="1"/>
        <charset val="186"/>
      </rPr>
      <t>-4</t>
    </r>
    <r>
      <rPr>
        <sz val="11"/>
        <rFont val="Times New Roman"/>
        <family val="1"/>
        <charset val="186"/>
      </rPr>
      <t>. klašu audzēkņiem</t>
    </r>
  </si>
  <si>
    <t xml:space="preserve">    Apmeklējums izstāžu atklāšanas ietvaros</t>
  </si>
  <si>
    <t>10.3.5.1.</t>
  </si>
  <si>
    <t>10.3.5.2.</t>
  </si>
  <si>
    <t>Mazā zāle</t>
  </si>
  <si>
    <t>Mēģinājumu telpa</t>
  </si>
  <si>
    <t>A.Burova ekspozīcijas telpu ekskursijas vadīšana (gida pakalpojums) Vestienas tautas namā Dainas:</t>
  </si>
  <si>
    <t>grupai līdz 10 personām</t>
  </si>
  <si>
    <t>grupai līdz 20 personām</t>
  </si>
  <si>
    <t>grupai līdz 30 personām</t>
  </si>
  <si>
    <t>grupai virs 30 personām</t>
  </si>
  <si>
    <t>Maksas pakalpojumu cenrāža apstiprināšana</t>
  </si>
  <si>
    <t xml:space="preserve">Nr. </t>
  </si>
  <si>
    <t>****PVN nepiemēro pamatojoties uz  Pievienotās vērtības nodokļa likuma 52. panta, 1. daļas, 12. punktu</t>
  </si>
  <si>
    <t>0,00****</t>
  </si>
  <si>
    <t>Preces cena pēc pavadzīmes AR PVN +20%</t>
  </si>
  <si>
    <t>Preces cena pēc pavadzīmes AR PVN + 20% + PVN 21%; 5%</t>
  </si>
  <si>
    <r>
      <t xml:space="preserve">Līdzfinansējums par profesionālās ievirzes izglītības programmas apguvi, ja izglītojamais sporta profesionālās ievirzes izglītības programmu apgūst Varakļānu </t>
    </r>
    <r>
      <rPr>
        <strike/>
        <sz val="11"/>
        <color rgb="FFFF0000"/>
        <rFont val="Times New Roman"/>
        <family val="1"/>
        <charset val="186"/>
      </rPr>
      <t xml:space="preserve"> </t>
    </r>
    <r>
      <rPr>
        <sz val="11"/>
        <color rgb="FF0070C0"/>
        <rFont val="Times New Roman"/>
        <family val="1"/>
        <charset val="186"/>
      </rPr>
      <t>apvienības pārvaldes</t>
    </r>
    <r>
      <rPr>
        <sz val="11"/>
        <color rgb="FFFF0000"/>
        <rFont val="Times New Roman"/>
        <family val="1"/>
        <charset val="186"/>
      </rPr>
      <t xml:space="preserve"> teritorijā</t>
    </r>
  </si>
  <si>
    <t>No nomas maksas atbrīvoti: pašvaldības iestādes, pašdarbības kolektīvi ar viesizrādēm.</t>
  </si>
  <si>
    <t>No telpu nomas maksas atbrīvoti: pašvaldības iestādes, pašdarbības kolektīvi.</t>
  </si>
  <si>
    <r>
      <t>Ērgļu Sociālās aprūpes centra veļas mazgāšanas pakalpojums</t>
    </r>
    <r>
      <rPr>
        <b/>
        <sz val="12"/>
        <color theme="8"/>
        <rFont val="Times New Roman"/>
        <family val="1"/>
        <charset val="186"/>
      </rPr>
      <t xml:space="preserve"> SIA Ērgļu slimnīca</t>
    </r>
  </si>
  <si>
    <r>
      <t xml:space="preserve">Izglītojoši-izklaidējoša prorgamma jaunlaulātajiem </t>
    </r>
    <r>
      <rPr>
        <b/>
        <sz val="11"/>
        <color theme="8"/>
        <rFont val="Times New Roman"/>
        <family val="1"/>
        <charset val="186"/>
      </rPr>
      <t>"Ceļš uz titulu"</t>
    </r>
  </si>
  <si>
    <t>10.4.8.</t>
  </si>
  <si>
    <t>10.4.8.1.</t>
  </si>
  <si>
    <r>
      <t xml:space="preserve">Tūrisma Taka </t>
    </r>
    <r>
      <rPr>
        <b/>
        <sz val="11"/>
        <rFont val="Times New Roman"/>
        <family val="1"/>
        <charset val="186"/>
      </rPr>
      <t>"Dvēseļu ceļi"</t>
    </r>
    <r>
      <rPr>
        <sz val="11"/>
        <rFont val="Times New Roman"/>
        <family val="1"/>
        <charset val="186"/>
      </rPr>
      <t xml:space="preserve"> pa Vakarļāniem (grupai līdz 20 cilvēkiem)</t>
    </r>
  </si>
  <si>
    <t xml:space="preserve">*** PVN nepiemēro pamatojoties uz  Pievienotās vērtības nodokļa likuma 52. panta, 1. daļas, 3. punktu </t>
  </si>
  <si>
    <r>
      <t>Telpu apsaimniekošana patstāvīgajiem nomniekiem</t>
    </r>
    <r>
      <rPr>
        <vertAlign val="superscript"/>
        <sz val="11"/>
        <color theme="1"/>
        <rFont val="Times New Roman"/>
        <family val="1"/>
        <charset val="186"/>
      </rPr>
      <t>1</t>
    </r>
  </si>
  <si>
    <r>
      <rPr>
        <i/>
        <vertAlign val="superscript"/>
        <sz val="11"/>
        <color rgb="FF000000"/>
        <rFont val="Times New Roman"/>
        <family val="1"/>
        <charset val="186"/>
      </rPr>
      <t>1</t>
    </r>
    <r>
      <rPr>
        <i/>
        <sz val="11"/>
        <color indexed="8"/>
        <rFont val="Times New Roman"/>
        <family val="1"/>
        <charset val="186"/>
      </rPr>
      <t>plus elektroenerģija pēc faktiskā patēriņa.</t>
    </r>
  </si>
  <si>
    <t>Kultūras centra filiāles „Vidzeme” telpu noma:</t>
  </si>
  <si>
    <t xml:space="preserve"> no telpu nomas Kultūras centra filiālē "Vidzeme" pasākumiem atbrīvotas Madonas novada pašvaldības iestādes</t>
  </si>
  <si>
    <t xml:space="preserve"> no telpu nomas kultūras centrā pasākumiem atbrīvotas Madonas novada pašvaldības iestādes</t>
  </si>
  <si>
    <t>Kultūras centra telpu noma:</t>
  </si>
  <si>
    <t xml:space="preserve"> Estrādes noma ( papildus aprēķinot PVN) :</t>
  </si>
  <si>
    <t xml:space="preserve"> no estrādes nomas pasākumiem atbrīvotas Madonas novada pašvaldības iestādes</t>
  </si>
  <si>
    <r>
      <t xml:space="preserve">0,00 </t>
    </r>
    <r>
      <rPr>
        <vertAlign val="superscript"/>
        <sz val="11"/>
        <color theme="8"/>
        <rFont val="Times New Roman"/>
        <family val="1"/>
        <charset val="186"/>
      </rPr>
      <t>5</t>
    </r>
  </si>
  <si>
    <r>
      <t xml:space="preserve"> 0,00 </t>
    </r>
    <r>
      <rPr>
        <vertAlign val="superscript"/>
        <sz val="11"/>
        <color theme="8"/>
        <rFont val="Times New Roman"/>
        <family val="1"/>
        <charset val="186"/>
      </rPr>
      <t>5</t>
    </r>
  </si>
  <si>
    <r>
      <rPr>
        <vertAlign val="superscript"/>
        <sz val="11"/>
        <color theme="1"/>
        <rFont val="Times New Roman"/>
        <family val="1"/>
        <charset val="186"/>
      </rPr>
      <t>6</t>
    </r>
    <r>
      <rPr>
        <sz val="11"/>
        <color theme="1"/>
        <rFont val="Times New Roman"/>
        <family val="1"/>
        <charset val="186"/>
      </rPr>
      <t xml:space="preserve"> PVN nepiemēro pamatojoties uz  Pievienotās vērtības nodokļa likuma 52. panta, 1. daļas, 17. punktu </t>
    </r>
  </si>
  <si>
    <r>
      <t xml:space="preserve">0,00 </t>
    </r>
    <r>
      <rPr>
        <vertAlign val="superscript"/>
        <sz val="11"/>
        <color rgb="FF0070C0"/>
        <rFont val="Times New Roman"/>
        <family val="1"/>
        <charset val="186"/>
      </rPr>
      <t>6</t>
    </r>
  </si>
  <si>
    <r>
      <rPr>
        <vertAlign val="superscript"/>
        <sz val="11"/>
        <color theme="1"/>
        <rFont val="Times New Roman"/>
        <family val="1"/>
        <charset val="186"/>
      </rPr>
      <t>7</t>
    </r>
    <r>
      <rPr>
        <sz val="11"/>
        <color theme="1"/>
        <rFont val="Times New Roman"/>
        <family val="1"/>
        <charset val="186"/>
      </rPr>
      <t xml:space="preserve"> Dušas pakalpojumi tiek nodrošināti: Madonā, Parka ielā 6; Lazdonā, Meža iela2; Ļaudonā, Dzirnavu iela 7; Ērgļos, Parka iela 4; Lubāna, Oskara Kalpaka iela 12.</t>
    </r>
  </si>
  <si>
    <r>
      <t xml:space="preserve">Duša bērnam no 10 gadu vecuma </t>
    </r>
    <r>
      <rPr>
        <vertAlign val="superscript"/>
        <sz val="11"/>
        <rFont val="Times New Roman"/>
        <family val="1"/>
        <charset val="186"/>
      </rPr>
      <t>7</t>
    </r>
    <r>
      <rPr>
        <sz val="11"/>
        <rFont val="Times New Roman"/>
        <family val="1"/>
        <charset val="186"/>
      </rPr>
      <t xml:space="preserve"> </t>
    </r>
  </si>
  <si>
    <r>
      <t xml:space="preserve">Duša pieaugušajam </t>
    </r>
    <r>
      <rPr>
        <vertAlign val="superscript"/>
        <sz val="11"/>
        <rFont val="Times New Roman"/>
        <family val="1"/>
        <charset val="186"/>
      </rPr>
      <t>7</t>
    </r>
  </si>
  <si>
    <r>
      <t xml:space="preserve">Veļas mazgāšana un žāvēšana </t>
    </r>
    <r>
      <rPr>
        <vertAlign val="superscript"/>
        <sz val="11"/>
        <color rgb="FF000000"/>
        <rFont val="Times New Roman"/>
        <family val="1"/>
        <charset val="186"/>
      </rPr>
      <t>8</t>
    </r>
  </si>
  <si>
    <r>
      <rPr>
        <vertAlign val="superscript"/>
        <sz val="11"/>
        <color theme="1"/>
        <rFont val="Times New Roman"/>
        <family val="1"/>
        <charset val="186"/>
      </rPr>
      <t>8</t>
    </r>
    <r>
      <rPr>
        <sz val="11"/>
        <color theme="1"/>
        <rFont val="Times New Roman"/>
        <family val="1"/>
        <charset val="186"/>
      </rPr>
      <t xml:space="preserve"> Veļas mazgāšanas pakalpojumi tiek nodrošināti: Madonā, Parka ielā 6, Lazdonā, Meža iela 2; Ļaudonā, Dzirnavu iela 7; Ērgļos; Lubānā, Oskara Kalpaka iela 12.</t>
    </r>
  </si>
  <si>
    <r>
      <rPr>
        <vertAlign val="superscript"/>
        <sz val="11"/>
        <color theme="8"/>
        <rFont val="Times New Roman"/>
        <family val="1"/>
        <charset val="186"/>
      </rPr>
      <t>5</t>
    </r>
    <r>
      <rPr>
        <sz val="11"/>
        <color theme="8"/>
        <rFont val="Times New Roman"/>
        <family val="1"/>
        <charset val="186"/>
      </rPr>
      <t xml:space="preserve"> PVN nepiemēro pamatojoties uz  Pievienotās vērtības nodokļa likuma 52. panta, 1. daļas, 3. punktu.</t>
    </r>
  </si>
  <si>
    <t>Biroja tehnikas izmantošanas pakalpojumi:*</t>
  </si>
  <si>
    <t>Ēdināšanas pakalpojums (bez produktu izmaksām) nometņu dalībniekiem*</t>
  </si>
  <si>
    <t>Ēdienu atlikumu realizācija*</t>
  </si>
  <si>
    <t>27.11.2025. lēmumam Nr.430</t>
  </si>
  <si>
    <t>(protokols Nr. 12, 80. p.)</t>
  </si>
  <si>
    <t>27.11.2025. lēmumam Nr. 430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</si>
</sst>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
    <numFmt numFmtId="165" formatCode="yyyy/mm/dd"/>
    <numFmt numFmtId="166" formatCode="0.0000"/>
  </numFmts>
  <fonts count="108">
    <font>
      <sz val="11"/>
      <color theme="1"/>
      <name val="Calibri"/>
      <family val="2"/>
      <charset val="186"/>
      <scheme val="minor"/>
    </font>
    <font>
      <sz val="11"/>
      <color theme="1"/>
      <name val="Calibri"/>
      <family val="2"/>
      <scheme val="minor"/>
    </font>
    <font>
      <b/>
      <sz val="11"/>
      <color theme="1"/>
      <name val="Calibri"/>
      <family val="2"/>
      <charset val="186"/>
      <scheme val="minor"/>
    </font>
    <font>
      <sz val="11"/>
      <color theme="1"/>
      <name val="Times New Roman"/>
      <family val="1"/>
      <charset val="186"/>
    </font>
    <font>
      <b/>
      <sz val="14"/>
      <color theme="1"/>
      <name val="Times New Roman"/>
      <family val="1"/>
      <charset val="186"/>
    </font>
    <font>
      <b/>
      <sz val="12"/>
      <color theme="1"/>
      <name val="Times New Roman"/>
      <family val="1"/>
      <charset val="186"/>
    </font>
    <font>
      <sz val="12"/>
      <color theme="1"/>
      <name val="Times New Roman"/>
      <family val="1"/>
      <charset val="186"/>
    </font>
    <font>
      <b/>
      <sz val="10"/>
      <color theme="1"/>
      <name val="Times New Roman"/>
      <family val="1"/>
      <charset val="186"/>
    </font>
    <font>
      <sz val="10"/>
      <color theme="1"/>
      <name val="Times New Roman"/>
      <family val="1"/>
      <charset val="186"/>
    </font>
    <font>
      <sz val="10"/>
      <color theme="1"/>
      <name val="Calibri"/>
      <family val="2"/>
      <charset val="186"/>
      <scheme val="minor"/>
    </font>
    <font>
      <b/>
      <sz val="11"/>
      <color theme="1"/>
      <name val="Times New Roman"/>
      <family val="1"/>
      <charset val="186"/>
    </font>
    <font>
      <sz val="11"/>
      <name val="Times New Roman"/>
      <family val="1"/>
      <charset val="186"/>
    </font>
    <font>
      <b/>
      <sz val="12"/>
      <name val="Times New Roman"/>
      <family val="1"/>
      <charset val="186"/>
    </font>
    <font>
      <sz val="12"/>
      <name val="Times New Roman"/>
      <family val="1"/>
      <charset val="186"/>
    </font>
    <font>
      <sz val="10"/>
      <name val="Calibri"/>
      <family val="2"/>
      <charset val="186"/>
      <scheme val="minor"/>
    </font>
    <font>
      <sz val="11"/>
      <name val="Calibri"/>
      <family val="2"/>
      <charset val="186"/>
      <scheme val="minor"/>
    </font>
    <font>
      <b/>
      <sz val="10"/>
      <color theme="1"/>
      <name val="Calibri"/>
      <family val="2"/>
      <charset val="186"/>
      <scheme val="minor"/>
    </font>
    <font>
      <b/>
      <sz val="12"/>
      <color indexed="8"/>
      <name val="Times New Roman"/>
      <family val="1"/>
      <charset val="186"/>
    </font>
    <font>
      <b/>
      <sz val="11"/>
      <color indexed="8"/>
      <name val="Times New Roman"/>
      <family val="1"/>
      <charset val="186"/>
    </font>
    <font>
      <sz val="11"/>
      <color indexed="8"/>
      <name val="Times New Roman"/>
      <family val="1"/>
      <charset val="186"/>
    </font>
    <font>
      <sz val="14"/>
      <color theme="1"/>
      <name val="Times New Roman"/>
      <family val="1"/>
      <charset val="186"/>
    </font>
    <font>
      <b/>
      <i/>
      <sz val="12"/>
      <color indexed="8"/>
      <name val="Times New Roman"/>
      <family val="1"/>
      <charset val="186"/>
    </font>
    <font>
      <i/>
      <sz val="11"/>
      <color indexed="8"/>
      <name val="Times New Roman"/>
      <family val="1"/>
      <charset val="186"/>
    </font>
    <font>
      <sz val="12"/>
      <color indexed="8"/>
      <name val="Times New Roman"/>
      <family val="1"/>
      <charset val="186"/>
    </font>
    <font>
      <sz val="11"/>
      <color theme="1"/>
      <name val="Calibri"/>
      <family val="2"/>
      <charset val="186"/>
      <scheme val="minor"/>
    </font>
    <font>
      <sz val="9"/>
      <color theme="1"/>
      <name val="Calibri"/>
      <family val="2"/>
      <charset val="186"/>
      <scheme val="minor"/>
    </font>
    <font>
      <sz val="10"/>
      <name val="Times New Roman"/>
      <family val="1"/>
      <charset val="186"/>
    </font>
    <font>
      <b/>
      <sz val="11"/>
      <name val="Times New Roman"/>
      <family val="1"/>
      <charset val="186"/>
    </font>
    <font>
      <sz val="11"/>
      <color rgb="FFFF0000"/>
      <name val="Times New Roman"/>
      <family val="1"/>
      <charset val="186"/>
    </font>
    <font>
      <sz val="11"/>
      <color rgb="FFFF0000"/>
      <name val="Calibri"/>
      <family val="2"/>
      <charset val="186"/>
      <scheme val="minor"/>
    </font>
    <font>
      <sz val="8"/>
      <name val="Calibri"/>
      <family val="2"/>
      <charset val="186"/>
      <scheme val="minor"/>
    </font>
    <font>
      <strike/>
      <sz val="11"/>
      <color theme="1"/>
      <name val="Times New Roman"/>
      <family val="1"/>
      <charset val="186"/>
    </font>
    <font>
      <vertAlign val="superscript"/>
      <sz val="11"/>
      <color theme="1"/>
      <name val="Times New Roman"/>
      <family val="1"/>
      <charset val="186"/>
    </font>
    <font>
      <sz val="11"/>
      <color theme="1"/>
      <name val="Times]"/>
      <charset val="186"/>
    </font>
    <font>
      <b/>
      <sz val="11"/>
      <color theme="1"/>
      <name val="Times]"/>
      <charset val="186"/>
    </font>
    <font>
      <sz val="11"/>
      <color rgb="FF000000"/>
      <name val="Times New Roman"/>
      <family val="1"/>
      <charset val="186"/>
    </font>
    <font>
      <b/>
      <sz val="11"/>
      <color rgb="FF000000"/>
      <name val="Times New Roman"/>
      <family val="1"/>
      <charset val="186"/>
    </font>
    <font>
      <i/>
      <sz val="11"/>
      <color theme="1"/>
      <name val="Times New Roman"/>
      <family val="1"/>
      <charset val="186"/>
    </font>
    <font>
      <b/>
      <i/>
      <sz val="11"/>
      <color theme="1"/>
      <name val="Times New Roman"/>
      <family val="1"/>
      <charset val="186"/>
    </font>
    <font>
      <i/>
      <sz val="11"/>
      <name val="Times New Roman"/>
      <family val="1"/>
      <charset val="186"/>
    </font>
    <font>
      <vertAlign val="superscript"/>
      <sz val="11"/>
      <name val="Times New Roman"/>
      <family val="1"/>
      <charset val="186"/>
    </font>
    <font>
      <sz val="12"/>
      <color rgb="FF000000"/>
      <name val="Times New Roman"/>
      <family val="1"/>
      <charset val="186"/>
    </font>
    <font>
      <sz val="12"/>
      <color rgb="FF414142"/>
      <name val="Times New Roman"/>
      <family val="1"/>
      <charset val="186"/>
    </font>
    <font>
      <sz val="10"/>
      <color rgb="FF414142"/>
      <name val="Arial"/>
      <family val="2"/>
      <charset val="186"/>
    </font>
    <font>
      <sz val="11"/>
      <color theme="1"/>
      <name val="Times New Roman"/>
      <family val="1"/>
    </font>
    <font>
      <i/>
      <sz val="11"/>
      <color rgb="FF000000"/>
      <name val="Times New Roman"/>
      <family val="1"/>
      <charset val="186"/>
    </font>
    <font>
      <strike/>
      <sz val="11"/>
      <color rgb="FFFF0000"/>
      <name val="Times New Roman"/>
      <family val="1"/>
      <charset val="186"/>
    </font>
    <font>
      <vertAlign val="superscript"/>
      <sz val="11"/>
      <color rgb="FF000000"/>
      <name val="Times New Roman"/>
      <family val="1"/>
      <charset val="186"/>
    </font>
    <font>
      <i/>
      <sz val="11"/>
      <color theme="1"/>
      <name val="Calibri"/>
      <family val="2"/>
      <charset val="186"/>
      <scheme val="minor"/>
    </font>
    <font>
      <i/>
      <sz val="10"/>
      <name val="Calibri"/>
      <family val="2"/>
      <charset val="186"/>
      <scheme val="minor"/>
    </font>
    <font>
      <i/>
      <sz val="10"/>
      <color theme="1"/>
      <name val="Calibri"/>
      <family val="2"/>
      <charset val="186"/>
      <scheme val="minor"/>
    </font>
    <font>
      <i/>
      <sz val="10"/>
      <color theme="1"/>
      <name val="Calibri"/>
      <family val="2"/>
      <charset val="186"/>
    </font>
    <font>
      <sz val="8"/>
      <color theme="1"/>
      <name val="Times New Roman"/>
      <family val="1"/>
      <charset val="186"/>
    </font>
    <font>
      <vertAlign val="superscript"/>
      <sz val="11"/>
      <color theme="1"/>
      <name val="Times]"/>
      <charset val="186"/>
    </font>
    <font>
      <b/>
      <sz val="10"/>
      <color rgb="FF0070C0"/>
      <name val="Times New Roman"/>
      <family val="1"/>
      <charset val="186"/>
    </font>
    <font>
      <sz val="10"/>
      <color rgb="FF0070C0"/>
      <name val="Times New Roman"/>
      <family val="1"/>
      <charset val="186"/>
    </font>
    <font>
      <sz val="11"/>
      <color rgb="FF0070C0"/>
      <name val="Times New Roman"/>
      <family val="1"/>
      <charset val="186"/>
    </font>
    <font>
      <sz val="11"/>
      <color rgb="FFFF0000"/>
      <name val="Aptos Narrow"/>
      <family val="2"/>
      <charset val="186"/>
    </font>
    <font>
      <b/>
      <sz val="12"/>
      <color rgb="FF000000"/>
      <name val="Times New Roman"/>
      <family val="1"/>
      <charset val="186"/>
    </font>
    <font>
      <i/>
      <sz val="10"/>
      <name val="Aptos Narrow"/>
      <family val="2"/>
      <charset val="186"/>
    </font>
    <font>
      <b/>
      <u/>
      <sz val="11"/>
      <color rgb="FF0070C0"/>
      <name val="Calibri"/>
      <family val="2"/>
      <charset val="186"/>
      <scheme val="minor"/>
    </font>
    <font>
      <b/>
      <sz val="11"/>
      <color rgb="FF0070C0"/>
      <name val="Times New Roman"/>
      <family val="1"/>
      <charset val="186"/>
    </font>
    <font>
      <vertAlign val="superscript"/>
      <sz val="11"/>
      <color rgb="FF0070C0"/>
      <name val="Times New Roman"/>
      <family val="1"/>
      <charset val="186"/>
    </font>
    <font>
      <i/>
      <sz val="11"/>
      <color rgb="FF0070C0"/>
      <name val="Times New Roman"/>
      <family val="1"/>
      <charset val="186"/>
    </font>
    <font>
      <sz val="11"/>
      <color rgb="FF0070C0"/>
      <name val="Times]"/>
      <charset val="186"/>
    </font>
    <font>
      <i/>
      <sz val="11"/>
      <color rgb="FF0070C0"/>
      <name val="Calibri"/>
      <family val="2"/>
      <charset val="186"/>
      <scheme val="minor"/>
    </font>
    <font>
      <strike/>
      <sz val="11"/>
      <color theme="1"/>
      <name val="Calibri"/>
      <family val="2"/>
      <charset val="186"/>
      <scheme val="minor"/>
    </font>
    <font>
      <b/>
      <strike/>
      <sz val="11"/>
      <color theme="1"/>
      <name val="Calibri"/>
      <family val="2"/>
      <charset val="186"/>
      <scheme val="minor"/>
    </font>
    <font>
      <i/>
      <sz val="10"/>
      <color rgb="FF0070C0"/>
      <name val="Calibri"/>
      <family val="2"/>
      <charset val="186"/>
      <scheme val="minor"/>
    </font>
    <font>
      <strike/>
      <sz val="10"/>
      <color theme="1"/>
      <name val="Calibri"/>
      <family val="2"/>
      <charset val="186"/>
      <scheme val="minor"/>
    </font>
    <font>
      <strike/>
      <sz val="10"/>
      <name val="Calibri"/>
      <family val="2"/>
      <charset val="186"/>
      <scheme val="minor"/>
    </font>
    <font>
      <i/>
      <sz val="10"/>
      <color rgb="FFFF0000"/>
      <name val="Aptos Narrow"/>
      <family val="2"/>
      <charset val="186"/>
    </font>
    <font>
      <b/>
      <sz val="11"/>
      <color theme="8"/>
      <name val="Times New Roman"/>
      <family val="1"/>
      <charset val="186"/>
    </font>
    <font>
      <i/>
      <sz val="10"/>
      <color theme="1"/>
      <name val="Times New Roman"/>
      <family val="1"/>
      <charset val="186"/>
    </font>
    <font>
      <i/>
      <sz val="10"/>
      <name val="Times New Roman"/>
      <family val="1"/>
      <charset val="186"/>
    </font>
    <font>
      <sz val="10"/>
      <color theme="8"/>
      <name val="Times New Roman"/>
      <family val="1"/>
      <charset val="186"/>
    </font>
    <font>
      <sz val="11"/>
      <color theme="8"/>
      <name val="Times New Roman"/>
      <family val="1"/>
      <charset val="186"/>
    </font>
    <font>
      <b/>
      <sz val="11"/>
      <color theme="8"/>
      <name val="Times New Roman"/>
      <family val="1"/>
    </font>
    <font>
      <sz val="11"/>
      <color theme="8"/>
      <name val="Calibri"/>
      <family val="2"/>
      <charset val="186"/>
      <scheme val="minor"/>
    </font>
    <font>
      <sz val="11"/>
      <color theme="8"/>
      <name val="Times]"/>
      <charset val="186"/>
    </font>
    <font>
      <b/>
      <strike/>
      <sz val="10"/>
      <name val="Calibri"/>
      <family val="2"/>
      <charset val="186"/>
      <scheme val="minor"/>
    </font>
    <font>
      <i/>
      <strike/>
      <sz val="10"/>
      <color rgb="FF0070C0"/>
      <name val="Calibri"/>
      <family val="2"/>
      <charset val="186"/>
      <scheme val="minor"/>
    </font>
    <font>
      <i/>
      <sz val="11"/>
      <color theme="8"/>
      <name val="Times New Roman"/>
      <family val="1"/>
      <charset val="186"/>
    </font>
    <font>
      <i/>
      <sz val="11"/>
      <color rgb="FFFF0000"/>
      <name val="Times New Roman"/>
      <family val="1"/>
      <charset val="186"/>
    </font>
    <font>
      <sz val="10"/>
      <name val="Arial"/>
      <family val="2"/>
      <charset val="186"/>
    </font>
    <font>
      <u/>
      <sz val="10"/>
      <color indexed="12"/>
      <name val="Arial"/>
      <family val="2"/>
      <charset val="186"/>
    </font>
    <font>
      <b/>
      <sz val="11"/>
      <color rgb="FFFA7D00"/>
      <name val="Calibri"/>
      <family val="2"/>
      <charset val="186"/>
      <scheme val="minor"/>
    </font>
    <font>
      <sz val="11"/>
      <color rgb="FF3F3F76"/>
      <name val="Calibri"/>
      <family val="2"/>
      <charset val="186"/>
      <scheme val="minor"/>
    </font>
    <font>
      <sz val="11"/>
      <color theme="0"/>
      <name val="Calibri"/>
      <family val="2"/>
      <charset val="186"/>
      <scheme val="minor"/>
    </font>
    <font>
      <b/>
      <sz val="11"/>
      <color rgb="FF3F3F3F"/>
      <name val="Calibri"/>
      <family val="2"/>
      <charset val="186"/>
      <scheme val="minor"/>
    </font>
    <font>
      <sz val="11"/>
      <color rgb="FF006100"/>
      <name val="Calibri"/>
      <family val="2"/>
      <charset val="186"/>
      <scheme val="minor"/>
    </font>
    <font>
      <sz val="11"/>
      <color rgb="FF9C5700"/>
      <name val="Calibri"/>
      <family val="2"/>
      <charset val="186"/>
      <scheme val="minor"/>
    </font>
    <font>
      <sz val="18"/>
      <color theme="3"/>
      <name val="Calibri Light"/>
      <family val="2"/>
      <charset val="186"/>
      <scheme val="major"/>
    </font>
    <font>
      <i/>
      <sz val="11"/>
      <color rgb="FF7F7F7F"/>
      <name val="Calibri"/>
      <family val="2"/>
      <charset val="186"/>
      <scheme val="minor"/>
    </font>
    <font>
      <b/>
      <sz val="11"/>
      <color theme="0"/>
      <name val="Calibri"/>
      <family val="2"/>
      <charset val="186"/>
      <scheme val="minor"/>
    </font>
    <font>
      <sz val="11"/>
      <color rgb="FFFA7D00"/>
      <name val="Calibri"/>
      <family val="2"/>
      <charset val="186"/>
      <scheme val="minor"/>
    </font>
    <font>
      <sz val="11"/>
      <color rgb="FF9C0006"/>
      <name val="Calibri"/>
      <family val="2"/>
      <charset val="186"/>
      <scheme val="minor"/>
    </font>
    <font>
      <b/>
      <sz val="15"/>
      <color theme="3"/>
      <name val="Calibri"/>
      <family val="2"/>
      <charset val="186"/>
      <scheme val="minor"/>
    </font>
    <font>
      <b/>
      <sz val="13"/>
      <color theme="3"/>
      <name val="Calibri"/>
      <family val="2"/>
      <charset val="186"/>
      <scheme val="minor"/>
    </font>
    <font>
      <b/>
      <sz val="11"/>
      <color theme="3"/>
      <name val="Calibri"/>
      <family val="2"/>
      <charset val="186"/>
      <scheme val="minor"/>
    </font>
    <font>
      <sz val="11"/>
      <color theme="8"/>
      <name val="Times New Roman"/>
      <family val="1"/>
    </font>
    <font>
      <b/>
      <sz val="11"/>
      <name val="Times New Roman"/>
      <family val="1"/>
    </font>
    <font>
      <sz val="10"/>
      <color rgb="FF0070C0"/>
      <name val="Calibri"/>
      <family val="2"/>
      <charset val="186"/>
      <scheme val="minor"/>
    </font>
    <font>
      <i/>
      <strike/>
      <sz val="11"/>
      <name val="Times New Roman"/>
      <family val="1"/>
      <charset val="186"/>
    </font>
    <font>
      <i/>
      <sz val="10"/>
      <color rgb="FFFF0000"/>
      <name val="Calibri"/>
      <family val="2"/>
      <charset val="186"/>
      <scheme val="minor"/>
    </font>
    <font>
      <b/>
      <sz val="12"/>
      <color theme="8"/>
      <name val="Times New Roman"/>
      <family val="1"/>
      <charset val="186"/>
    </font>
    <font>
      <i/>
      <vertAlign val="superscript"/>
      <sz val="11"/>
      <color rgb="FF000000"/>
      <name val="Times New Roman"/>
      <family val="1"/>
      <charset val="186"/>
    </font>
    <font>
      <vertAlign val="superscript"/>
      <sz val="11"/>
      <color theme="8"/>
      <name val="Times New Roman"/>
      <family val="1"/>
      <charset val="186"/>
    </font>
  </fonts>
  <fills count="37">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D9F2D0"/>
        <bgColor rgb="FFCCFFFF"/>
      </patternFill>
    </fill>
    <fill>
      <patternFill patternType="solid">
        <fgColor rgb="FFFFFFFF"/>
        <bgColor rgb="FFFFFFCC"/>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top/>
      <bottom/>
      <diagonal/>
    </border>
    <border>
      <left style="thin">
        <color indexed="64"/>
      </left>
      <right/>
      <top style="thin">
        <color indexed="64"/>
      </top>
      <bottom/>
      <diagonal/>
    </border>
    <border>
      <left style="thin">
        <color rgb="FF000000"/>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rgb="FF000000"/>
      </left>
      <right/>
      <top/>
      <bottom style="thin">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71">
    <xf numFmtId="0" fontId="0" fillId="0" borderId="0"/>
    <xf numFmtId="9"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0" fontId="24" fillId="12" borderId="24" applyNumberFormat="0" applyFont="0" applyAlignment="0" applyProtection="0"/>
    <xf numFmtId="0" fontId="24" fillId="14"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24" fillId="15" borderId="0" applyNumberFormat="0" applyBorder="0" applyAlignment="0" applyProtection="0"/>
    <xf numFmtId="0" fontId="24" fillId="19" borderId="0" applyNumberFormat="0" applyBorder="0" applyAlignment="0" applyProtection="0"/>
    <xf numFmtId="0" fontId="24" fillId="23" borderId="0" applyNumberFormat="0" applyBorder="0" applyAlignment="0" applyProtection="0"/>
    <xf numFmtId="0" fontId="24" fillId="27" borderId="0" applyNumberFormat="0" applyBorder="0" applyAlignment="0" applyProtection="0"/>
    <xf numFmtId="0" fontId="24" fillId="31" borderId="0" applyNumberFormat="0" applyBorder="0" applyAlignment="0" applyProtection="0"/>
    <xf numFmtId="0" fontId="24" fillId="35" borderId="0" applyNumberFormat="0" applyBorder="0" applyAlignment="0" applyProtection="0"/>
    <xf numFmtId="0" fontId="24" fillId="16" borderId="0" applyNumberFormat="0" applyBorder="0" applyAlignment="0" applyProtection="0"/>
    <xf numFmtId="0" fontId="24" fillId="20" borderId="0" applyNumberFormat="0" applyBorder="0" applyAlignment="0" applyProtection="0"/>
    <xf numFmtId="0" fontId="24" fillId="24" borderId="0" applyNumberFormat="0" applyBorder="0" applyAlignment="0" applyProtection="0"/>
    <xf numFmtId="0" fontId="24" fillId="28" borderId="0" applyNumberFormat="0" applyBorder="0" applyAlignment="0" applyProtection="0"/>
    <xf numFmtId="0" fontId="24" fillId="32" borderId="0" applyNumberFormat="0" applyBorder="0" applyAlignment="0" applyProtection="0"/>
    <xf numFmtId="0" fontId="24" fillId="36" borderId="0" applyNumberFormat="0" applyBorder="0" applyAlignment="0" applyProtection="0"/>
    <xf numFmtId="0" fontId="86" fillId="10" borderId="20" applyNumberFormat="0" applyAlignment="0" applyProtection="0"/>
    <xf numFmtId="0" fontId="29" fillId="0" borderId="0" applyNumberFormat="0" applyFill="0" applyBorder="0" applyAlignment="0" applyProtection="0"/>
    <xf numFmtId="0" fontId="85" fillId="0" borderId="0" applyNumberFormat="0" applyFill="0" applyBorder="0" applyAlignment="0" applyProtection="0">
      <alignment vertical="top"/>
      <protection locked="0"/>
    </xf>
    <xf numFmtId="0" fontId="87" fillId="9" borderId="20" applyNumberFormat="0" applyAlignment="0" applyProtection="0"/>
    <xf numFmtId="0" fontId="88" fillId="13" borderId="0" applyNumberFormat="0" applyBorder="0" applyAlignment="0" applyProtection="0"/>
    <xf numFmtId="0" fontId="88" fillId="17" borderId="0" applyNumberFormat="0" applyBorder="0" applyAlignment="0" applyProtection="0"/>
    <xf numFmtId="0" fontId="88" fillId="21" borderId="0" applyNumberFormat="0" applyBorder="0" applyAlignment="0" applyProtection="0"/>
    <xf numFmtId="0" fontId="88" fillId="25" borderId="0" applyNumberFormat="0" applyBorder="0" applyAlignment="0" applyProtection="0"/>
    <xf numFmtId="0" fontId="88" fillId="29" borderId="0" applyNumberFormat="0" applyBorder="0" applyAlignment="0" applyProtection="0"/>
    <xf numFmtId="0" fontId="88" fillId="33" borderId="0" applyNumberFormat="0" applyBorder="0" applyAlignment="0" applyProtection="0"/>
    <xf numFmtId="0" fontId="89" fillId="10" borderId="21" applyNumberFormat="0" applyAlignment="0" applyProtection="0"/>
    <xf numFmtId="0" fontId="2" fillId="0" borderId="25" applyNumberFormat="0" applyFill="0" applyAlignment="0" applyProtection="0"/>
    <xf numFmtId="0" fontId="90" fillId="6" borderId="0" applyNumberFormat="0" applyBorder="0" applyAlignment="0" applyProtection="0"/>
    <xf numFmtId="0" fontId="91" fillId="8" borderId="0" applyNumberFormat="0" applyBorder="0" applyAlignment="0" applyProtection="0"/>
    <xf numFmtId="0" fontId="84" fillId="0" borderId="0"/>
    <xf numFmtId="0" fontId="92" fillId="0" borderId="0" applyNumberFormat="0" applyFill="0" applyBorder="0" applyAlignment="0" applyProtection="0"/>
    <xf numFmtId="0" fontId="84" fillId="0" borderId="0"/>
    <xf numFmtId="0" fontId="84" fillId="0" borderId="0"/>
    <xf numFmtId="0" fontId="84" fillId="0" borderId="0"/>
    <xf numFmtId="0" fontId="84" fillId="0" borderId="0"/>
    <xf numFmtId="0" fontId="84" fillId="0" borderId="0"/>
    <xf numFmtId="0" fontId="1" fillId="0" borderId="0"/>
    <xf numFmtId="0" fontId="93" fillId="0" borderId="0" applyNumberFormat="0" applyFill="0" applyBorder="0" applyAlignment="0" applyProtection="0"/>
    <xf numFmtId="0" fontId="94" fillId="11" borderId="23" applyNumberFormat="0" applyAlignment="0" applyProtection="0"/>
    <xf numFmtId="9" fontId="1" fillId="0" borderId="0" applyFont="0" applyFill="0" applyBorder="0" applyAlignment="0" applyProtection="0"/>
    <xf numFmtId="0" fontId="95" fillId="0" borderId="22" applyNumberFormat="0" applyFill="0" applyAlignment="0" applyProtection="0"/>
    <xf numFmtId="0" fontId="96" fillId="7" borderId="0" applyNumberFormat="0" applyBorder="0" applyAlignment="0" applyProtection="0"/>
    <xf numFmtId="0" fontId="97" fillId="0" borderId="17" applyNumberFormat="0" applyFill="0" applyAlignment="0" applyProtection="0"/>
    <xf numFmtId="0" fontId="98" fillId="0" borderId="18" applyNumberFormat="0" applyFill="0" applyAlignment="0" applyProtection="0"/>
    <xf numFmtId="0" fontId="99" fillId="0" borderId="19" applyNumberFormat="0" applyFill="0" applyAlignment="0" applyProtection="0"/>
    <xf numFmtId="0" fontId="99" fillId="0" borderId="0" applyNumberFormat="0" applyFill="0" applyBorder="0" applyAlignment="0" applyProtection="0"/>
    <xf numFmtId="0" fontId="24" fillId="0" borderId="0"/>
  </cellStyleXfs>
  <cellXfs count="733">
    <xf numFmtId="0" fontId="0" fillId="0" borderId="0" xfId="0"/>
    <xf numFmtId="0" fontId="3" fillId="0" borderId="0" xfId="0" applyFont="1"/>
    <xf numFmtId="0" fontId="3" fillId="0" borderId="0" xfId="0" applyFont="1" applyAlignment="1">
      <alignment wrapText="1"/>
    </xf>
    <xf numFmtId="0" fontId="3" fillId="0" borderId="1" xfId="0" applyFont="1" applyBorder="1"/>
    <xf numFmtId="0" fontId="3" fillId="0" borderId="1" xfId="0" applyFont="1" applyBorder="1" applyAlignment="1">
      <alignment wrapText="1"/>
    </xf>
    <xf numFmtId="2" fontId="3" fillId="0" borderId="2" xfId="0" applyNumberFormat="1" applyFont="1" applyBorder="1" applyAlignment="1">
      <alignment wrapText="1"/>
    </xf>
    <xf numFmtId="0" fontId="3" fillId="0" borderId="1" xfId="0" applyFont="1" applyBorder="1" applyAlignment="1">
      <alignment horizontal="center"/>
    </xf>
    <xf numFmtId="0" fontId="0" fillId="0" borderId="1" xfId="0" applyBorder="1"/>
    <xf numFmtId="0" fontId="11" fillId="0" borderId="0" xfId="0" applyFont="1"/>
    <xf numFmtId="0" fontId="11" fillId="0" borderId="0" xfId="0" applyFont="1" applyAlignment="1">
      <alignment wrapText="1"/>
    </xf>
    <xf numFmtId="0" fontId="11" fillId="0" borderId="0" xfId="0" applyFont="1" applyAlignment="1">
      <alignment horizontal="right" wrapText="1"/>
    </xf>
    <xf numFmtId="0" fontId="13" fillId="0" borderId="0" xfId="0" applyFont="1" applyAlignment="1">
      <alignment horizontal="center" wrapText="1"/>
    </xf>
    <xf numFmtId="0" fontId="11" fillId="0" borderId="1" xfId="0" applyFont="1" applyBorder="1"/>
    <xf numFmtId="0" fontId="11" fillId="0" borderId="1" xfId="0" applyFont="1" applyBorder="1" applyAlignment="1">
      <alignment wrapText="1"/>
    </xf>
    <xf numFmtId="0" fontId="14" fillId="0" borderId="1" xfId="0" applyFont="1" applyBorder="1"/>
    <xf numFmtId="0" fontId="5" fillId="0" borderId="0" xfId="0" applyFont="1" applyAlignment="1">
      <alignment horizontal="center" wrapText="1"/>
    </xf>
    <xf numFmtId="0" fontId="6" fillId="0" borderId="0" xfId="0" applyFont="1" applyAlignment="1">
      <alignment horizontal="center" wrapText="1"/>
    </xf>
    <xf numFmtId="0" fontId="6" fillId="0" borderId="0" xfId="0" applyFont="1" applyAlignment="1">
      <alignment horizontal="center" vertical="center"/>
    </xf>
    <xf numFmtId="0" fontId="6" fillId="0" borderId="0" xfId="0" applyFont="1" applyAlignment="1">
      <alignment vertical="center" wrapText="1"/>
    </xf>
    <xf numFmtId="0" fontId="0" fillId="0" borderId="0" xfId="0" applyAlignment="1">
      <alignment wrapText="1"/>
    </xf>
    <xf numFmtId="0" fontId="18" fillId="0" borderId="0" xfId="0" applyFont="1" applyAlignment="1">
      <alignment wrapText="1"/>
    </xf>
    <xf numFmtId="0" fontId="19" fillId="0" borderId="1" xfId="0" applyFont="1" applyBorder="1"/>
    <xf numFmtId="0" fontId="19" fillId="0" borderId="0" xfId="0" applyFont="1"/>
    <xf numFmtId="0" fontId="19" fillId="0" borderId="1" xfId="0" applyFont="1" applyBorder="1" applyAlignment="1">
      <alignment horizontal="justify" vertical="center" wrapText="1"/>
    </xf>
    <xf numFmtId="0" fontId="17" fillId="0" borderId="0" xfId="0" applyFont="1" applyAlignment="1">
      <alignment horizontal="center" wrapText="1"/>
    </xf>
    <xf numFmtId="0" fontId="4" fillId="0" borderId="0" xfId="0" applyFont="1" applyAlignment="1">
      <alignment horizontal="center" wrapText="1"/>
    </xf>
    <xf numFmtId="0" fontId="20" fillId="0" borderId="0" xfId="0" applyFont="1" applyAlignment="1">
      <alignment horizontal="center" wrapText="1"/>
    </xf>
    <xf numFmtId="0" fontId="0" fillId="0" borderId="0" xfId="0" applyAlignment="1">
      <alignment horizontal="center"/>
    </xf>
    <xf numFmtId="0" fontId="19" fillId="0" borderId="1" xfId="0" applyFont="1" applyBorder="1" applyAlignment="1">
      <alignment vertical="top" wrapText="1"/>
    </xf>
    <xf numFmtId="0" fontId="19" fillId="0" borderId="1" xfId="0" applyFont="1" applyBorder="1" applyAlignment="1">
      <alignment horizontal="center" vertical="center" wrapText="1"/>
    </xf>
    <xf numFmtId="2" fontId="19" fillId="0" borderId="1" xfId="0" applyNumberFormat="1" applyFont="1" applyBorder="1" applyAlignment="1">
      <alignment horizontal="center" vertical="center" wrapText="1"/>
    </xf>
    <xf numFmtId="0" fontId="21" fillId="0" borderId="1" xfId="0" applyFont="1" applyBorder="1" applyAlignment="1">
      <alignment vertical="top" wrapText="1"/>
    </xf>
    <xf numFmtId="0" fontId="21" fillId="0" borderId="1" xfId="0" applyFont="1" applyBorder="1" applyAlignment="1">
      <alignment horizontal="center" vertical="center" wrapText="1"/>
    </xf>
    <xf numFmtId="0" fontId="0" fillId="0" borderId="1" xfId="0" applyBorder="1" applyAlignment="1">
      <alignment horizontal="center" vertical="center"/>
    </xf>
    <xf numFmtId="0" fontId="19" fillId="0" borderId="1" xfId="0" applyFont="1" applyBorder="1" applyAlignment="1">
      <alignment vertical="center" wrapText="1"/>
    </xf>
    <xf numFmtId="2"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2" fontId="3" fillId="0" borderId="1" xfId="0" applyNumberFormat="1" applyFont="1" applyBorder="1" applyAlignment="1">
      <alignment horizontal="center"/>
    </xf>
    <xf numFmtId="0" fontId="17" fillId="0" borderId="0" xfId="0" applyFont="1" applyAlignment="1">
      <alignment horizontal="center" vertical="center" wrapText="1"/>
    </xf>
    <xf numFmtId="0" fontId="19" fillId="0" borderId="0" xfId="0" applyFont="1" applyAlignment="1">
      <alignment horizontal="justify" vertical="center" wrapText="1"/>
    </xf>
    <xf numFmtId="0" fontId="3" fillId="0" borderId="1" xfId="0" applyFont="1" applyBorder="1" applyAlignment="1">
      <alignment vertical="center" wrapText="1"/>
    </xf>
    <xf numFmtId="0" fontId="10" fillId="0" borderId="1" xfId="0" applyFont="1" applyBorder="1" applyAlignment="1">
      <alignment vertical="center" wrapText="1"/>
    </xf>
    <xf numFmtId="0" fontId="3" fillId="0" borderId="1" xfId="0" applyFont="1" applyBorder="1" applyAlignment="1">
      <alignment horizontal="center" vertical="center" wrapText="1"/>
    </xf>
    <xf numFmtId="0" fontId="17" fillId="0" borderId="0" xfId="0" applyFont="1" applyAlignment="1">
      <alignment horizontal="left"/>
    </xf>
    <xf numFmtId="0" fontId="0" fillId="0" borderId="0" xfId="0" applyAlignment="1">
      <alignment horizontal="left"/>
    </xf>
    <xf numFmtId="0" fontId="10" fillId="0" borderId="1" xfId="0" applyFont="1" applyBorder="1"/>
    <xf numFmtId="0" fontId="3" fillId="0" borderId="1" xfId="0" applyFont="1" applyBorder="1" applyAlignment="1">
      <alignment horizontal="center" wrapText="1"/>
    </xf>
    <xf numFmtId="0" fontId="12" fillId="0" borderId="0" xfId="0" applyFont="1" applyAlignment="1">
      <alignment horizontal="center" wrapText="1"/>
    </xf>
    <xf numFmtId="0" fontId="10" fillId="0" borderId="0" xfId="0" applyFont="1" applyAlignment="1">
      <alignment horizontal="center" wrapText="1"/>
    </xf>
    <xf numFmtId="0" fontId="6" fillId="0" borderId="0" xfId="0" applyFont="1" applyAlignment="1">
      <alignment horizontal="center" vertical="center" wrapText="1"/>
    </xf>
    <xf numFmtId="0" fontId="25" fillId="0" borderId="0" xfId="0" applyFont="1" applyAlignment="1">
      <alignment horizontal="center"/>
    </xf>
    <xf numFmtId="0" fontId="9" fillId="0" borderId="1" xfId="0" applyFont="1" applyBorder="1" applyAlignment="1">
      <alignment horizontal="center"/>
    </xf>
    <xf numFmtId="0" fontId="9" fillId="0" borderId="1" xfId="0" applyFont="1" applyBorder="1"/>
    <xf numFmtId="0" fontId="0" fillId="0" borderId="0" xfId="0" applyAlignment="1">
      <alignment horizontal="right"/>
    </xf>
    <xf numFmtId="0" fontId="3" fillId="0" borderId="0" xfId="0" applyFont="1" applyAlignment="1">
      <alignment horizontal="right" wrapText="1"/>
    </xf>
    <xf numFmtId="0" fontId="3" fillId="0" borderId="0" xfId="0" applyFont="1" applyAlignment="1">
      <alignment horizontal="right"/>
    </xf>
    <xf numFmtId="0" fontId="9" fillId="0" borderId="0" xfId="0" applyFont="1"/>
    <xf numFmtId="0" fontId="11" fillId="0" borderId="1" xfId="0" applyFont="1" applyBorder="1" applyAlignment="1">
      <alignment vertical="top" wrapText="1"/>
    </xf>
    <xf numFmtId="0" fontId="8" fillId="0" borderId="0" xfId="0" applyFont="1"/>
    <xf numFmtId="0" fontId="11" fillId="0" borderId="1" xfId="0" applyFont="1" applyBorder="1" applyAlignment="1">
      <alignment horizontal="center" wrapText="1"/>
    </xf>
    <xf numFmtId="0" fontId="3" fillId="0" borderId="1" xfId="0" applyFont="1" applyBorder="1" applyAlignment="1">
      <alignment horizontal="left" indent="2"/>
    </xf>
    <xf numFmtId="0" fontId="11" fillId="0" borderId="1" xfId="0" applyFont="1" applyBorder="1" applyAlignment="1">
      <alignment horizontal="left" indent="2"/>
    </xf>
    <xf numFmtId="0" fontId="3" fillId="0" borderId="1" xfId="0" applyFont="1" applyBorder="1" applyAlignment="1">
      <alignment horizontal="left" wrapText="1" indent="1"/>
    </xf>
    <xf numFmtId="0" fontId="3" fillId="0" borderId="1" xfId="0" applyFont="1" applyBorder="1" applyAlignment="1">
      <alignment horizontal="left" wrapText="1"/>
    </xf>
    <xf numFmtId="0" fontId="3" fillId="0" borderId="1" xfId="0" applyFont="1" applyBorder="1" applyAlignment="1">
      <alignment horizontal="left"/>
    </xf>
    <xf numFmtId="2" fontId="3" fillId="0" borderId="1" xfId="0" applyNumberFormat="1" applyFont="1" applyBorder="1"/>
    <xf numFmtId="0" fontId="11" fillId="0" borderId="1" xfId="0" applyFont="1" applyBorder="1" applyAlignment="1">
      <alignment horizontal="center"/>
    </xf>
    <xf numFmtId="0" fontId="3" fillId="0" borderId="1" xfId="0" applyFont="1" applyBorder="1" applyAlignment="1">
      <alignment horizontal="left" vertical="center" wrapText="1" indent="1"/>
    </xf>
    <xf numFmtId="0" fontId="11" fillId="0" borderId="1" xfId="0" applyFont="1" applyBorder="1" applyAlignment="1">
      <alignment horizontal="left" indent="1"/>
    </xf>
    <xf numFmtId="0" fontId="3" fillId="0" borderId="1" xfId="0" applyFont="1" applyBorder="1" applyAlignment="1">
      <alignment horizontal="left" indent="1"/>
    </xf>
    <xf numFmtId="0" fontId="10" fillId="0" borderId="1" xfId="0" applyFont="1" applyBorder="1" applyAlignment="1">
      <alignment wrapText="1"/>
    </xf>
    <xf numFmtId="2" fontId="3" fillId="0" borderId="1" xfId="0" applyNumberFormat="1" applyFont="1" applyBorder="1" applyAlignment="1">
      <alignment horizontal="center" vertical="center"/>
    </xf>
    <xf numFmtId="0" fontId="3" fillId="0" borderId="1" xfId="0" applyFont="1" applyBorder="1" applyAlignment="1">
      <alignment horizontal="center" vertical="center"/>
    </xf>
    <xf numFmtId="2" fontId="3" fillId="0" borderId="1" xfId="0" applyNumberFormat="1" applyFont="1" applyBorder="1" applyAlignment="1">
      <alignment horizontal="center" wrapText="1"/>
    </xf>
    <xf numFmtId="2" fontId="3" fillId="0" borderId="1" xfId="0" applyNumberFormat="1" applyFont="1" applyBorder="1" applyAlignment="1">
      <alignment horizontal="center" vertical="center" wrapText="1"/>
    </xf>
    <xf numFmtId="0" fontId="3" fillId="0" borderId="1" xfId="0" applyFont="1" applyBorder="1" applyAlignment="1">
      <alignment horizontal="left" wrapText="1" indent="2"/>
    </xf>
    <xf numFmtId="16" fontId="3" fillId="0" borderId="1" xfId="0" applyNumberFormat="1" applyFont="1" applyBorder="1" applyAlignment="1">
      <alignment horizontal="left" indent="1"/>
    </xf>
    <xf numFmtId="0" fontId="3" fillId="0" borderId="1" xfId="0" applyFont="1" applyBorder="1" applyAlignment="1">
      <alignment horizontal="left" vertical="center" indent="1"/>
    </xf>
    <xf numFmtId="14" fontId="3" fillId="0" borderId="1" xfId="0" applyNumberFormat="1" applyFont="1" applyBorder="1" applyAlignment="1">
      <alignment horizontal="left" indent="2"/>
    </xf>
    <xf numFmtId="0" fontId="3" fillId="0" borderId="7" xfId="0" applyFont="1" applyBorder="1" applyAlignment="1">
      <alignment horizontal="left" wrapText="1"/>
    </xf>
    <xf numFmtId="0" fontId="29" fillId="0" borderId="0" xfId="0" applyFont="1"/>
    <xf numFmtId="0" fontId="6" fillId="0" borderId="3" xfId="0" applyFont="1" applyBorder="1" applyAlignment="1">
      <alignment horizontal="left" vertical="center" wrapText="1" indent="1"/>
    </xf>
    <xf numFmtId="0" fontId="19" fillId="0" borderId="1" xfId="0" applyFont="1" applyBorder="1" applyAlignment="1">
      <alignment horizontal="left" vertical="center" wrapText="1"/>
    </xf>
    <xf numFmtId="0" fontId="3" fillId="0" borderId="3" xfId="0" applyFont="1" applyBorder="1" applyAlignment="1">
      <alignment horizontal="left" vertical="center" wrapText="1" indent="1"/>
    </xf>
    <xf numFmtId="0" fontId="6" fillId="0" borderId="1" xfId="0" applyFont="1" applyBorder="1" applyAlignment="1">
      <alignment horizontal="left" vertical="center" wrapText="1" indent="1"/>
    </xf>
    <xf numFmtId="0" fontId="3" fillId="0" borderId="1" xfId="0" applyFont="1" applyBorder="1" applyAlignment="1">
      <alignment horizontal="left" vertical="center" wrapText="1"/>
    </xf>
    <xf numFmtId="0" fontId="11" fillId="0" borderId="1" xfId="0" applyFont="1" applyBorder="1" applyAlignment="1">
      <alignment horizontal="left" wrapText="1" indent="1"/>
    </xf>
    <xf numFmtId="0" fontId="13" fillId="0" borderId="1" xfId="0" applyFont="1" applyBorder="1" applyAlignment="1">
      <alignment horizontal="left" vertical="center" wrapText="1" indent="1"/>
    </xf>
    <xf numFmtId="0" fontId="11" fillId="0" borderId="1" xfId="0" applyFont="1" applyBorder="1" applyAlignment="1">
      <alignment horizontal="left" wrapText="1" indent="2"/>
    </xf>
    <xf numFmtId="2" fontId="11" fillId="0" borderId="1" xfId="0" applyNumberFormat="1" applyFont="1" applyBorder="1" applyAlignment="1">
      <alignment horizontal="center" wrapText="1"/>
    </xf>
    <xf numFmtId="0" fontId="28" fillId="0" borderId="0" xfId="0" applyFont="1"/>
    <xf numFmtId="164" fontId="3" fillId="0" borderId="1" xfId="0" applyNumberFormat="1" applyFont="1" applyBorder="1" applyAlignment="1">
      <alignment horizontal="center"/>
    </xf>
    <xf numFmtId="0" fontId="3" fillId="0" borderId="1" xfId="0" applyFont="1" applyBorder="1" applyAlignment="1">
      <alignment horizontal="left" vertical="center" wrapText="1" indent="3"/>
    </xf>
    <xf numFmtId="0" fontId="3" fillId="0" borderId="1" xfId="0" applyFont="1" applyBorder="1" applyAlignment="1">
      <alignment horizontal="left" indent="3"/>
    </xf>
    <xf numFmtId="0" fontId="3" fillId="0" borderId="1" xfId="0" applyFont="1" applyBorder="1" applyAlignment="1">
      <alignment horizontal="left" vertical="center" wrapText="1" indent="2"/>
    </xf>
    <xf numFmtId="0" fontId="10" fillId="0" borderId="1" xfId="0" applyFont="1" applyBorder="1" applyAlignment="1">
      <alignment horizontal="left" vertical="center" wrapText="1"/>
    </xf>
    <xf numFmtId="0" fontId="33" fillId="0" borderId="0" xfId="0" applyFont="1"/>
    <xf numFmtId="0" fontId="34" fillId="0" borderId="1" xfId="0" applyFont="1" applyBorder="1" applyAlignment="1">
      <alignment wrapText="1"/>
    </xf>
    <xf numFmtId="0" fontId="33" fillId="0" borderId="1" xfId="0" applyFont="1" applyBorder="1" applyAlignment="1">
      <alignment horizontal="left" indent="1"/>
    </xf>
    <xf numFmtId="0" fontId="19" fillId="0" borderId="1" xfId="0" applyFont="1" applyBorder="1" applyAlignment="1">
      <alignment horizontal="left" indent="1"/>
    </xf>
    <xf numFmtId="0" fontId="19" fillId="0" borderId="1" xfId="0" applyFont="1" applyBorder="1" applyAlignment="1">
      <alignment horizontal="left" wrapText="1" indent="1"/>
    </xf>
    <xf numFmtId="0" fontId="19" fillId="0" borderId="1" xfId="0" applyFont="1" applyBorder="1" applyAlignment="1">
      <alignment horizontal="left" wrapText="1" indent="2"/>
    </xf>
    <xf numFmtId="14" fontId="19" fillId="0" borderId="1" xfId="0" applyNumberFormat="1" applyFont="1" applyBorder="1" applyAlignment="1">
      <alignment horizontal="left" indent="2"/>
    </xf>
    <xf numFmtId="0" fontId="19" fillId="0" borderId="5" xfId="0" applyFont="1" applyBorder="1" applyAlignment="1">
      <alignment horizontal="left" wrapText="1" indent="2"/>
    </xf>
    <xf numFmtId="0" fontId="19" fillId="0" borderId="1" xfId="0" applyFont="1" applyBorder="1" applyAlignment="1">
      <alignment horizontal="left" vertical="center" wrapText="1" indent="1"/>
    </xf>
    <xf numFmtId="0" fontId="35" fillId="0" borderId="1" xfId="0" applyFont="1" applyBorder="1" applyAlignment="1">
      <alignment horizontal="center" vertical="center" wrapText="1"/>
    </xf>
    <xf numFmtId="2" fontId="35" fillId="0" borderId="1" xfId="0" applyNumberFormat="1" applyFont="1" applyBorder="1" applyAlignment="1">
      <alignment horizontal="center" vertical="center" wrapText="1"/>
    </xf>
    <xf numFmtId="0" fontId="35" fillId="0" borderId="1" xfId="0" applyFont="1" applyBorder="1" applyAlignment="1">
      <alignment vertical="center" wrapText="1"/>
    </xf>
    <xf numFmtId="2" fontId="11" fillId="0" borderId="1" xfId="0" applyNumberFormat="1" applyFont="1" applyBorder="1" applyAlignment="1">
      <alignment horizontal="center" vertical="top"/>
    </xf>
    <xf numFmtId="0" fontId="11" fillId="0" borderId="1" xfId="0" applyFont="1" applyBorder="1" applyAlignment="1">
      <alignment horizontal="left" vertical="top" wrapText="1" indent="1"/>
    </xf>
    <xf numFmtId="49" fontId="17" fillId="0" borderId="1" xfId="0" applyNumberFormat="1" applyFont="1" applyBorder="1" applyAlignment="1">
      <alignment horizontal="left" vertical="center" wrapText="1"/>
    </xf>
    <xf numFmtId="0" fontId="19" fillId="0" borderId="1" xfId="0" applyFont="1" applyBorder="1" applyAlignment="1">
      <alignment horizontal="left" vertical="top" wrapText="1" indent="1"/>
    </xf>
    <xf numFmtId="0" fontId="23" fillId="0" borderId="1" xfId="0" applyFont="1" applyBorder="1" applyAlignment="1">
      <alignment horizontal="left" vertical="top" wrapText="1" indent="1"/>
    </xf>
    <xf numFmtId="0" fontId="19" fillId="0" borderId="1" xfId="0" applyFont="1" applyBorder="1" applyAlignment="1">
      <alignment horizontal="left" vertical="top" wrapText="1" indent="2"/>
    </xf>
    <xf numFmtId="0" fontId="19" fillId="0" borderId="1" xfId="0" applyFont="1" applyBorder="1" applyAlignment="1">
      <alignment horizontal="left" vertical="center" wrapText="1" indent="2"/>
    </xf>
    <xf numFmtId="0" fontId="3" fillId="0" borderId="1" xfId="0" applyFont="1" applyBorder="1" applyAlignment="1">
      <alignment vertical="center"/>
    </xf>
    <xf numFmtId="0" fontId="6" fillId="0" borderId="1" xfId="0" applyFont="1" applyBorder="1" applyAlignment="1">
      <alignment horizontal="left" vertical="center" wrapText="1" indent="2"/>
    </xf>
    <xf numFmtId="0" fontId="23" fillId="0" borderId="1" xfId="0" applyFont="1" applyBorder="1" applyAlignment="1">
      <alignment horizontal="left" vertical="top" wrapText="1" indent="2"/>
    </xf>
    <xf numFmtId="16" fontId="11" fillId="0" borderId="1" xfId="0" applyNumberFormat="1" applyFont="1" applyBorder="1" applyAlignment="1">
      <alignment horizontal="left" vertical="top" wrapText="1" indent="1"/>
    </xf>
    <xf numFmtId="16" fontId="3" fillId="0" borderId="1" xfId="0" applyNumberFormat="1" applyFont="1" applyBorder="1" applyAlignment="1">
      <alignment horizontal="left" indent="2"/>
    </xf>
    <xf numFmtId="0" fontId="3" fillId="0" borderId="1" xfId="0" applyFont="1" applyBorder="1" applyAlignment="1">
      <alignment horizontal="left" vertical="center"/>
    </xf>
    <xf numFmtId="0" fontId="10" fillId="2" borderId="1" xfId="0" applyFont="1" applyFill="1" applyBorder="1"/>
    <xf numFmtId="16" fontId="3" fillId="0" borderId="1" xfId="0" applyNumberFormat="1" applyFont="1" applyBorder="1" applyAlignment="1">
      <alignment horizontal="left" indent="3"/>
    </xf>
    <xf numFmtId="16" fontId="3" fillId="0" borderId="1" xfId="0" applyNumberFormat="1" applyFont="1" applyBorder="1" applyAlignment="1">
      <alignment horizontal="left" vertical="center" indent="2"/>
    </xf>
    <xf numFmtId="0" fontId="11" fillId="0" borderId="1" xfId="0" applyFont="1" applyBorder="1" applyAlignment="1">
      <alignment horizontal="left" vertical="center" wrapText="1" indent="1"/>
    </xf>
    <xf numFmtId="0" fontId="3" fillId="0" borderId="8" xfId="0" applyFont="1" applyBorder="1" applyAlignment="1">
      <alignment horizontal="left" vertical="center" wrapText="1" indent="1"/>
    </xf>
    <xf numFmtId="0" fontId="3" fillId="0" borderId="0" xfId="0" applyFont="1" applyAlignment="1">
      <alignment horizontal="left" wrapText="1"/>
    </xf>
    <xf numFmtId="0" fontId="10" fillId="0" borderId="0" xfId="0" applyFont="1" applyAlignment="1">
      <alignment horizontal="left" vertical="center" wrapText="1"/>
    </xf>
    <xf numFmtId="2" fontId="3" fillId="0" borderId="0" xfId="0" applyNumberFormat="1" applyFont="1" applyAlignment="1">
      <alignment horizontal="center"/>
    </xf>
    <xf numFmtId="0" fontId="3" fillId="0" borderId="0" xfId="0" applyFont="1" applyAlignment="1">
      <alignment horizontal="center"/>
    </xf>
    <xf numFmtId="2" fontId="11" fillId="0" borderId="1" xfId="0" applyNumberFormat="1" applyFont="1" applyBorder="1" applyAlignment="1">
      <alignment horizontal="center"/>
    </xf>
    <xf numFmtId="16" fontId="3" fillId="0" borderId="1" xfId="0" applyNumberFormat="1" applyFont="1" applyBorder="1" applyAlignment="1">
      <alignment horizontal="left" vertical="center" indent="1"/>
    </xf>
    <xf numFmtId="16" fontId="3" fillId="0" borderId="1" xfId="0" applyNumberFormat="1" applyFont="1" applyBorder="1" applyAlignment="1">
      <alignment horizontal="left" vertical="center" indent="3"/>
    </xf>
    <xf numFmtId="16" fontId="11" fillId="0" borderId="1" xfId="0" applyNumberFormat="1" applyFont="1" applyBorder="1" applyAlignment="1">
      <alignment horizontal="left" vertical="center" indent="2"/>
    </xf>
    <xf numFmtId="16" fontId="11" fillId="0" borderId="1" xfId="0" applyNumberFormat="1" applyFont="1" applyBorder="1" applyAlignment="1">
      <alignment horizontal="left" vertical="center" indent="3"/>
    </xf>
    <xf numFmtId="0" fontId="29" fillId="0" borderId="1" xfId="0" applyFont="1" applyBorder="1"/>
    <xf numFmtId="0" fontId="16" fillId="0" borderId="1" xfId="0" applyFont="1" applyBorder="1"/>
    <xf numFmtId="0" fontId="19" fillId="0" borderId="0" xfId="0" applyFont="1" applyAlignment="1">
      <alignment horizontal="left" vertical="center" wrapText="1" indent="1"/>
    </xf>
    <xf numFmtId="2" fontId="19" fillId="0" borderId="0" xfId="0" applyNumberFormat="1" applyFont="1" applyAlignment="1">
      <alignment horizontal="center"/>
    </xf>
    <xf numFmtId="2" fontId="11" fillId="0" borderId="0" xfId="0" applyNumberFormat="1" applyFont="1" applyAlignment="1">
      <alignment horizontal="center"/>
    </xf>
    <xf numFmtId="0" fontId="29" fillId="0" borderId="0" xfId="0" applyFont="1" applyAlignment="1">
      <alignment horizontal="right"/>
    </xf>
    <xf numFmtId="49" fontId="17" fillId="0" borderId="2" xfId="0" applyNumberFormat="1" applyFont="1" applyBorder="1" applyAlignment="1">
      <alignment horizontal="left" vertical="center" wrapText="1"/>
    </xf>
    <xf numFmtId="49" fontId="17" fillId="0" borderId="0" xfId="0" applyNumberFormat="1" applyFont="1" applyAlignment="1">
      <alignment horizontal="left" vertical="center" wrapText="1"/>
    </xf>
    <xf numFmtId="0" fontId="3" fillId="0" borderId="5" xfId="0" applyFont="1" applyBorder="1" applyAlignment="1">
      <alignment horizontal="left" wrapText="1" indent="1"/>
    </xf>
    <xf numFmtId="0" fontId="3" fillId="0" borderId="5" xfId="0" applyFont="1" applyBorder="1"/>
    <xf numFmtId="2" fontId="3" fillId="0" borderId="5" xfId="0" applyNumberFormat="1" applyFont="1" applyBorder="1" applyAlignment="1">
      <alignment horizontal="center" vertical="center"/>
    </xf>
    <xf numFmtId="0" fontId="3" fillId="0" borderId="1" xfId="0" applyFont="1" applyBorder="1" applyAlignment="1">
      <alignment horizontal="left" vertical="center" indent="2"/>
    </xf>
    <xf numFmtId="0" fontId="3" fillId="0" borderId="5" xfId="0" applyFont="1" applyBorder="1" applyAlignment="1">
      <alignment horizontal="left" wrapText="1" indent="2"/>
    </xf>
    <xf numFmtId="2" fontId="31" fillId="0" borderId="1" xfId="0" applyNumberFormat="1" applyFont="1" applyBorder="1" applyAlignment="1">
      <alignment horizontal="center"/>
    </xf>
    <xf numFmtId="0" fontId="11" fillId="0" borderId="1" xfId="0" applyFont="1" applyBorder="1" applyAlignment="1">
      <alignment horizontal="left" vertical="center"/>
    </xf>
    <xf numFmtId="0" fontId="7" fillId="0" borderId="5" xfId="0" applyFont="1" applyBorder="1" applyAlignment="1">
      <alignment horizontal="left"/>
    </xf>
    <xf numFmtId="0" fontId="7" fillId="0" borderId="5" xfId="0" applyFont="1" applyBorder="1" applyAlignment="1">
      <alignment horizontal="center"/>
    </xf>
    <xf numFmtId="0" fontId="7" fillId="0" borderId="5" xfId="0" applyFont="1" applyBorder="1" applyAlignment="1">
      <alignment horizontal="center" wrapText="1"/>
    </xf>
    <xf numFmtId="0" fontId="7" fillId="2" borderId="1" xfId="0" applyFont="1" applyFill="1" applyBorder="1" applyAlignment="1">
      <alignment horizontal="left"/>
    </xf>
    <xf numFmtId="0" fontId="8" fillId="0" borderId="1" xfId="0" applyFont="1" applyBorder="1" applyAlignment="1">
      <alignment horizontal="left" vertical="center" wrapText="1" inden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indent="2"/>
    </xf>
    <xf numFmtId="0" fontId="9" fillId="0" borderId="4" xfId="0" applyFont="1" applyBorder="1" applyAlignment="1">
      <alignment horizontal="center"/>
    </xf>
    <xf numFmtId="2" fontId="8" fillId="0" borderId="1" xfId="0" applyNumberFormat="1" applyFont="1" applyBorder="1" applyAlignment="1">
      <alignment horizontal="center" vertical="center" wrapText="1"/>
    </xf>
    <xf numFmtId="0" fontId="9" fillId="0" borderId="0" xfId="0" applyFont="1" applyAlignment="1">
      <alignment horizontal="center"/>
    </xf>
    <xf numFmtId="0" fontId="8" fillId="0" borderId="1" xfId="0" applyFont="1" applyBorder="1" applyAlignment="1">
      <alignment horizontal="center" vertical="center"/>
    </xf>
    <xf numFmtId="2" fontId="8" fillId="0" borderId="1" xfId="0" applyNumberFormat="1" applyFont="1" applyBorder="1" applyAlignment="1">
      <alignment horizontal="center" vertical="center"/>
    </xf>
    <xf numFmtId="0" fontId="8" fillId="0" borderId="1" xfId="0" applyFont="1" applyBorder="1" applyAlignment="1">
      <alignment horizontal="center"/>
    </xf>
    <xf numFmtId="2" fontId="8" fillId="0" borderId="1" xfId="0" applyNumberFormat="1" applyFont="1" applyBorder="1" applyAlignment="1">
      <alignment horizontal="center"/>
    </xf>
    <xf numFmtId="14" fontId="9" fillId="0" borderId="0" xfId="0" applyNumberFormat="1" applyFont="1" applyAlignment="1">
      <alignment horizontal="left"/>
    </xf>
    <xf numFmtId="0" fontId="9" fillId="0" borderId="0" xfId="0" applyFont="1" applyAlignment="1">
      <alignment horizontal="left"/>
    </xf>
    <xf numFmtId="0" fontId="8" fillId="0" borderId="1" xfId="0" applyFont="1" applyBorder="1" applyAlignment="1">
      <alignment horizontal="left" indent="1"/>
    </xf>
    <xf numFmtId="16" fontId="8" fillId="0" borderId="1" xfId="0" applyNumberFormat="1" applyFont="1" applyBorder="1" applyAlignment="1">
      <alignment horizontal="left" indent="1"/>
    </xf>
    <xf numFmtId="14" fontId="8" fillId="0" borderId="1" xfId="0" applyNumberFormat="1" applyFont="1" applyBorder="1" applyAlignment="1">
      <alignment horizontal="left" indent="2"/>
    </xf>
    <xf numFmtId="0" fontId="8" fillId="0" borderId="1" xfId="0" applyFont="1" applyBorder="1" applyAlignment="1">
      <alignment horizontal="left" indent="2"/>
    </xf>
    <xf numFmtId="0" fontId="35" fillId="0" borderId="1" xfId="0" applyFont="1" applyBorder="1" applyAlignment="1">
      <alignment horizontal="left" vertical="center" wrapText="1" indent="1"/>
    </xf>
    <xf numFmtId="16" fontId="8" fillId="0" borderId="1" xfId="0" applyNumberFormat="1" applyFont="1" applyBorder="1" applyAlignment="1">
      <alignment horizontal="left" indent="2"/>
    </xf>
    <xf numFmtId="0" fontId="8" fillId="0" borderId="1" xfId="0" applyFont="1" applyBorder="1" applyAlignment="1">
      <alignment horizontal="left" vertical="center" wrapText="1" indent="3"/>
    </xf>
    <xf numFmtId="49" fontId="19" fillId="0" borderId="1" xfId="0" applyNumberFormat="1" applyFont="1" applyBorder="1" applyAlignment="1">
      <alignment horizontal="left" vertical="center" wrapText="1" indent="1"/>
    </xf>
    <xf numFmtId="2" fontId="3" fillId="0" borderId="7" xfId="0" applyNumberFormat="1" applyFont="1" applyBorder="1" applyAlignment="1">
      <alignment horizontal="center"/>
    </xf>
    <xf numFmtId="0" fontId="3" fillId="0" borderId="2" xfId="0" applyFont="1" applyBorder="1" applyAlignment="1">
      <alignment horizontal="left" vertical="center" wrapText="1" indent="1"/>
    </xf>
    <xf numFmtId="0" fontId="10" fillId="0" borderId="1" xfId="0" applyFont="1" applyBorder="1" applyAlignment="1">
      <alignment horizontal="left" wrapText="1"/>
    </xf>
    <xf numFmtId="0" fontId="10" fillId="0" borderId="2" xfId="0" applyFont="1" applyBorder="1" applyAlignment="1">
      <alignment horizontal="left" wrapText="1"/>
    </xf>
    <xf numFmtId="2" fontId="3" fillId="0" borderId="2" xfId="0" applyNumberFormat="1" applyFont="1" applyBorder="1" applyAlignment="1">
      <alignment horizontal="center"/>
    </xf>
    <xf numFmtId="0" fontId="5" fillId="0" borderId="0" xfId="0" applyFont="1" applyAlignment="1">
      <alignment horizontal="center"/>
    </xf>
    <xf numFmtId="2" fontId="3" fillId="0" borderId="2" xfId="0" applyNumberFormat="1" applyFont="1" applyBorder="1" applyAlignment="1">
      <alignment horizontal="center" vertical="center"/>
    </xf>
    <xf numFmtId="0" fontId="3" fillId="0" borderId="7" xfId="0" applyFont="1" applyBorder="1"/>
    <xf numFmtId="1" fontId="3" fillId="0" borderId="1" xfId="0" applyNumberFormat="1" applyFont="1" applyBorder="1" applyAlignment="1">
      <alignment horizontal="center"/>
    </xf>
    <xf numFmtId="49" fontId="19" fillId="0" borderId="1" xfId="0" applyNumberFormat="1" applyFont="1" applyBorder="1" applyAlignment="1">
      <alignment horizontal="left" vertical="center" wrapText="1" indent="2"/>
    </xf>
    <xf numFmtId="49" fontId="18" fillId="0" borderId="1" xfId="0" applyNumberFormat="1" applyFont="1" applyBorder="1" applyAlignment="1">
      <alignment horizontal="left" vertical="center" wrapText="1"/>
    </xf>
    <xf numFmtId="2" fontId="3" fillId="0" borderId="5" xfId="0" applyNumberFormat="1" applyFont="1" applyBorder="1" applyAlignment="1">
      <alignment horizontal="center"/>
    </xf>
    <xf numFmtId="0" fontId="44" fillId="0" borderId="1" xfId="0" applyFont="1" applyBorder="1" applyAlignment="1">
      <alignment wrapText="1"/>
    </xf>
    <xf numFmtId="0" fontId="31" fillId="0" borderId="1" xfId="0" applyFont="1" applyBorder="1" applyAlignment="1">
      <alignment horizontal="left" wrapText="1" indent="1"/>
    </xf>
    <xf numFmtId="0" fontId="31" fillId="0" borderId="1" xfId="0" applyFont="1" applyBorder="1"/>
    <xf numFmtId="0" fontId="3" fillId="0" borderId="2" xfId="0" applyFont="1" applyBorder="1" applyAlignment="1">
      <alignment horizontal="left" vertical="center" indent="1"/>
    </xf>
    <xf numFmtId="2" fontId="3" fillId="0" borderId="10" xfId="0" applyNumberFormat="1" applyFont="1" applyBorder="1" applyAlignment="1">
      <alignment horizontal="center"/>
    </xf>
    <xf numFmtId="2" fontId="3" fillId="0" borderId="4" xfId="0" applyNumberFormat="1" applyFont="1" applyBorder="1" applyAlignment="1">
      <alignment horizontal="center"/>
    </xf>
    <xf numFmtId="0" fontId="15" fillId="0" borderId="1" xfId="0" applyFont="1" applyBorder="1"/>
    <xf numFmtId="0" fontId="6" fillId="0" borderId="0" xfId="0" applyFont="1"/>
    <xf numFmtId="0" fontId="37" fillId="0" borderId="1" xfId="0" applyFont="1" applyBorder="1" applyAlignment="1">
      <alignment horizontal="left" vertical="center" indent="1"/>
    </xf>
    <xf numFmtId="0" fontId="9" fillId="0" borderId="1" xfId="0" applyFont="1" applyBorder="1" applyAlignment="1">
      <alignment horizontal="left"/>
    </xf>
    <xf numFmtId="0" fontId="9" fillId="0" borderId="4" xfId="0" applyFont="1" applyBorder="1" applyAlignment="1">
      <alignment horizontal="left"/>
    </xf>
    <xf numFmtId="0" fontId="14" fillId="0" borderId="1" xfId="0" applyFont="1" applyBorder="1" applyAlignment="1">
      <alignment horizontal="left"/>
    </xf>
    <xf numFmtId="0" fontId="11" fillId="0" borderId="1" xfId="0" applyFont="1" applyBorder="1" applyAlignment="1">
      <alignment horizontal="left"/>
    </xf>
    <xf numFmtId="0" fontId="10" fillId="0" borderId="5" xfId="0" applyFont="1" applyBorder="1"/>
    <xf numFmtId="0" fontId="10" fillId="0" borderId="5" xfId="0" applyFont="1" applyBorder="1" applyAlignment="1">
      <alignment horizontal="left"/>
    </xf>
    <xf numFmtId="0" fontId="10" fillId="0" borderId="5" xfId="0" applyFont="1" applyBorder="1" applyAlignment="1">
      <alignment wrapText="1"/>
    </xf>
    <xf numFmtId="0" fontId="0" fillId="0" borderId="1" xfId="0" applyBorder="1" applyAlignment="1">
      <alignment horizontal="center" wrapText="1"/>
    </xf>
    <xf numFmtId="0" fontId="19" fillId="0" borderId="1" xfId="0" applyFont="1" applyBorder="1" applyAlignment="1">
      <alignment horizontal="left" vertical="top" wrapText="1"/>
    </xf>
    <xf numFmtId="2" fontId="11" fillId="0" borderId="1" xfId="0" applyNumberFormat="1" applyFont="1" applyBorder="1" applyAlignment="1">
      <alignment horizontal="center" vertical="center" wrapText="1"/>
    </xf>
    <xf numFmtId="0" fontId="23" fillId="0" borderId="1" xfId="0" applyFont="1" applyBorder="1" applyAlignment="1">
      <alignment vertical="top" wrapText="1"/>
    </xf>
    <xf numFmtId="49" fontId="17" fillId="0" borderId="7" xfId="0" applyNumberFormat="1" applyFont="1" applyBorder="1" applyAlignment="1">
      <alignment horizontal="left" vertical="center" wrapText="1"/>
    </xf>
    <xf numFmtId="49" fontId="17" fillId="0" borderId="4" xfId="0" applyNumberFormat="1" applyFont="1" applyBorder="1" applyAlignment="1">
      <alignment horizontal="left" vertical="center" wrapText="1"/>
    </xf>
    <xf numFmtId="2" fontId="9" fillId="0" borderId="1" xfId="0" applyNumberFormat="1" applyFont="1" applyBorder="1" applyAlignment="1">
      <alignment horizontal="center"/>
    </xf>
    <xf numFmtId="0" fontId="28" fillId="0" borderId="0" xfId="0" applyFont="1" applyAlignment="1">
      <alignment wrapText="1"/>
    </xf>
    <xf numFmtId="0" fontId="10" fillId="0" borderId="1" xfId="0" applyFont="1" applyBorder="1" applyAlignment="1">
      <alignment horizontal="left" vertical="center" indent="1"/>
    </xf>
    <xf numFmtId="0" fontId="10" fillId="0" borderId="1" xfId="0" applyFont="1" applyBorder="1" applyAlignment="1">
      <alignment horizontal="left" vertical="center" wrapText="1" indent="1"/>
    </xf>
    <xf numFmtId="0" fontId="10" fillId="2" borderId="1" xfId="0" applyFont="1" applyFill="1" applyBorder="1" applyAlignment="1">
      <alignment horizontal="left"/>
    </xf>
    <xf numFmtId="0" fontId="3" fillId="0" borderId="7" xfId="0" applyFont="1" applyBorder="1" applyAlignment="1">
      <alignment vertical="center" wrapText="1"/>
    </xf>
    <xf numFmtId="0" fontId="11" fillId="0" borderId="1" xfId="0" applyFont="1" applyBorder="1" applyAlignment="1">
      <alignment horizontal="left" wrapText="1"/>
    </xf>
    <xf numFmtId="0" fontId="10" fillId="0" borderId="1" xfId="0" applyFont="1" applyBorder="1" applyAlignment="1">
      <alignment horizontal="left" indent="1"/>
    </xf>
    <xf numFmtId="16" fontId="10" fillId="0" borderId="1" xfId="0" applyNumberFormat="1" applyFont="1" applyBorder="1" applyAlignment="1">
      <alignment horizontal="left" indent="1"/>
    </xf>
    <xf numFmtId="16" fontId="10" fillId="0" borderId="1" xfId="0" applyNumberFormat="1" applyFont="1" applyBorder="1" applyAlignment="1">
      <alignment horizontal="left" vertical="center" indent="1"/>
    </xf>
    <xf numFmtId="16" fontId="27" fillId="0" borderId="1" xfId="0" applyNumberFormat="1" applyFont="1" applyBorder="1" applyAlignment="1">
      <alignment horizontal="left" vertical="center" indent="1"/>
    </xf>
    <xf numFmtId="16" fontId="11" fillId="0" borderId="1" xfId="0" applyNumberFormat="1" applyFont="1" applyBorder="1" applyAlignment="1">
      <alignment horizontal="left" indent="1"/>
    </xf>
    <xf numFmtId="0" fontId="31" fillId="0" borderId="0" xfId="0" applyFont="1"/>
    <xf numFmtId="0" fontId="0" fillId="0" borderId="0" xfId="0" applyAlignment="1">
      <alignment vertical="center"/>
    </xf>
    <xf numFmtId="2" fontId="11" fillId="0" borderId="2" xfId="0" applyNumberFormat="1" applyFont="1" applyBorder="1" applyAlignment="1">
      <alignment horizontal="center" vertical="center" wrapText="1"/>
    </xf>
    <xf numFmtId="2" fontId="11" fillId="0" borderId="4" xfId="0" applyNumberFormat="1" applyFont="1" applyBorder="1" applyAlignment="1">
      <alignment horizontal="center" vertical="center"/>
    </xf>
    <xf numFmtId="16" fontId="11" fillId="0" borderId="1" xfId="0" applyNumberFormat="1" applyFont="1" applyBorder="1" applyAlignment="1">
      <alignment horizontal="left" vertical="center" wrapText="1" indent="1"/>
    </xf>
    <xf numFmtId="0" fontId="11" fillId="0" borderId="1" xfId="0" applyFont="1" applyBorder="1" applyAlignment="1">
      <alignment horizontal="left" vertical="center" indent="1"/>
    </xf>
    <xf numFmtId="0" fontId="10" fillId="2" borderId="1" xfId="0" applyFont="1" applyFill="1" applyBorder="1" applyAlignment="1">
      <alignment horizontal="left" vertical="center" wrapText="1"/>
    </xf>
    <xf numFmtId="0" fontId="11" fillId="0" borderId="1" xfId="0" applyFont="1" applyBorder="1" applyAlignment="1">
      <alignment horizontal="left" vertical="center" wrapText="1"/>
    </xf>
    <xf numFmtId="2" fontId="11" fillId="0" borderId="5" xfId="0" applyNumberFormat="1" applyFont="1" applyBorder="1" applyAlignment="1">
      <alignment horizontal="center" vertical="center"/>
    </xf>
    <xf numFmtId="0" fontId="3" fillId="0" borderId="2" xfId="0" applyFont="1" applyBorder="1" applyAlignment="1">
      <alignment horizontal="left" indent="2"/>
    </xf>
    <xf numFmtId="0" fontId="11" fillId="0" borderId="1" xfId="0" applyFont="1" applyBorder="1" applyAlignment="1">
      <alignment vertical="center" wrapText="1"/>
    </xf>
    <xf numFmtId="0" fontId="15" fillId="0" borderId="0" xfId="0" applyFont="1"/>
    <xf numFmtId="0" fontId="27" fillId="2" borderId="1" xfId="0" applyFont="1" applyFill="1" applyBorder="1"/>
    <xf numFmtId="0" fontId="27" fillId="2" borderId="1" xfId="0" applyFont="1" applyFill="1" applyBorder="1" applyAlignment="1">
      <alignment wrapText="1"/>
    </xf>
    <xf numFmtId="0" fontId="11" fillId="2" borderId="1" xfId="0" applyFont="1" applyFill="1" applyBorder="1"/>
    <xf numFmtId="0" fontId="5" fillId="2" borderId="3" xfId="0" applyFont="1" applyFill="1" applyBorder="1" applyAlignment="1">
      <alignment vertical="center" wrapText="1"/>
    </xf>
    <xf numFmtId="16" fontId="27" fillId="2" borderId="1" xfId="0" applyNumberFormat="1" applyFont="1" applyFill="1" applyBorder="1"/>
    <xf numFmtId="0" fontId="27" fillId="2" borderId="1" xfId="0" applyFont="1" applyFill="1" applyBorder="1" applyAlignment="1">
      <alignment horizontal="left" wrapText="1" indent="1"/>
    </xf>
    <xf numFmtId="0" fontId="11" fillId="2" borderId="1" xfId="0" applyFont="1" applyFill="1" applyBorder="1" applyAlignment="1">
      <alignment wrapText="1"/>
    </xf>
    <xf numFmtId="16" fontId="18" fillId="2" borderId="1" xfId="0" applyNumberFormat="1" applyFont="1" applyFill="1" applyBorder="1" applyAlignment="1">
      <alignment horizontal="left"/>
    </xf>
    <xf numFmtId="0" fontId="3" fillId="2" borderId="1" xfId="0" applyFont="1" applyFill="1" applyBorder="1" applyAlignment="1">
      <alignment horizontal="center"/>
    </xf>
    <xf numFmtId="0" fontId="34" fillId="2" borderId="1" xfId="0" applyFont="1" applyFill="1" applyBorder="1" applyAlignment="1">
      <alignment horizontal="left" vertical="center" wrapText="1"/>
    </xf>
    <xf numFmtId="0" fontId="3" fillId="2" borderId="1" xfId="0" applyFont="1" applyFill="1" applyBorder="1"/>
    <xf numFmtId="2" fontId="3" fillId="2" borderId="1" xfId="0" applyNumberFormat="1" applyFont="1" applyFill="1" applyBorder="1" applyAlignment="1">
      <alignment horizontal="center"/>
    </xf>
    <xf numFmtId="0" fontId="36" fillId="2" borderId="1" xfId="0" applyFont="1" applyFill="1" applyBorder="1" applyAlignment="1">
      <alignment horizontal="left" vertical="center" wrapText="1"/>
    </xf>
    <xf numFmtId="0" fontId="27" fillId="2" borderId="1" xfId="0" applyFont="1" applyFill="1" applyBorder="1" applyAlignment="1">
      <alignment horizontal="left"/>
    </xf>
    <xf numFmtId="0" fontId="11" fillId="2" borderId="1" xfId="0" applyFont="1" applyFill="1" applyBorder="1" applyAlignment="1">
      <alignment horizontal="center" vertical="center" wrapText="1"/>
    </xf>
    <xf numFmtId="2" fontId="11" fillId="2" borderId="1" xfId="0" applyNumberFormat="1" applyFont="1" applyFill="1" applyBorder="1" applyAlignment="1">
      <alignment horizontal="center" vertical="center"/>
    </xf>
    <xf numFmtId="0" fontId="10" fillId="2" borderId="1" xfId="0" applyFont="1" applyFill="1" applyBorder="1" applyAlignment="1">
      <alignment horizontal="justify" vertical="center" wrapText="1"/>
    </xf>
    <xf numFmtId="49" fontId="17" fillId="2" borderId="1" xfId="0" applyNumberFormat="1" applyFont="1" applyFill="1" applyBorder="1" applyAlignment="1">
      <alignment horizontal="left" vertical="center" wrapText="1"/>
    </xf>
    <xf numFmtId="49" fontId="17" fillId="2" borderId="1" xfId="0" applyNumberFormat="1" applyFont="1" applyFill="1" applyBorder="1" applyAlignment="1">
      <alignment horizontal="left" vertical="top" wrapText="1"/>
    </xf>
    <xf numFmtId="0" fontId="5" fillId="2" borderId="1" xfId="0" applyFont="1" applyFill="1" applyBorder="1" applyAlignment="1">
      <alignment horizontal="left"/>
    </xf>
    <xf numFmtId="0" fontId="18" fillId="2" borderId="1" xfId="0" applyFont="1" applyFill="1" applyBorder="1" applyAlignment="1">
      <alignment horizontal="left" vertical="center" wrapText="1"/>
    </xf>
    <xf numFmtId="49" fontId="17" fillId="2" borderId="2" xfId="0" applyNumberFormat="1" applyFont="1" applyFill="1" applyBorder="1" applyAlignment="1">
      <alignment horizontal="left" vertical="center" wrapText="1"/>
    </xf>
    <xf numFmtId="0" fontId="17" fillId="2" borderId="1" xfId="0" applyFont="1" applyFill="1" applyBorder="1" applyAlignment="1">
      <alignment vertical="top" wrapText="1"/>
    </xf>
    <xf numFmtId="0" fontId="23" fillId="2" borderId="1" xfId="0" applyFont="1" applyFill="1" applyBorder="1" applyAlignment="1">
      <alignment horizontal="center" vertical="top" wrapText="1"/>
    </xf>
    <xf numFmtId="0" fontId="27" fillId="2" borderId="1" xfId="0" applyFont="1" applyFill="1" applyBorder="1" applyAlignment="1">
      <alignment vertical="top" wrapText="1"/>
    </xf>
    <xf numFmtId="2" fontId="3" fillId="2" borderId="1" xfId="0" applyNumberFormat="1" applyFont="1" applyFill="1" applyBorder="1" applyAlignment="1">
      <alignment horizontal="center" vertical="center"/>
    </xf>
    <xf numFmtId="0" fontId="10" fillId="2" borderId="1" xfId="0" applyFont="1" applyFill="1" applyBorder="1" applyAlignment="1">
      <alignment horizontal="left" wrapText="1"/>
    </xf>
    <xf numFmtId="2" fontId="10" fillId="2" borderId="1" xfId="0" applyNumberFormat="1" applyFont="1" applyFill="1" applyBorder="1" applyAlignment="1">
      <alignment horizontal="left" wrapText="1"/>
    </xf>
    <xf numFmtId="0" fontId="28" fillId="0" borderId="1" xfId="0" applyFont="1" applyBorder="1" applyAlignment="1">
      <alignment horizontal="center" vertical="center" wrapText="1"/>
    </xf>
    <xf numFmtId="0" fontId="28" fillId="0" borderId="1" xfId="0" applyFont="1" applyBorder="1" applyAlignment="1">
      <alignment horizontal="center" vertical="center"/>
    </xf>
    <xf numFmtId="0" fontId="27" fillId="0" borderId="1" xfId="0" applyFont="1" applyBorder="1" applyAlignment="1">
      <alignment horizontal="left" indent="1"/>
    </xf>
    <xf numFmtId="0" fontId="11" fillId="0" borderId="1" xfId="0" applyFont="1" applyBorder="1" applyAlignment="1">
      <alignment horizontal="left" indent="3"/>
    </xf>
    <xf numFmtId="16" fontId="27" fillId="0" borderId="1" xfId="0" applyNumberFormat="1" applyFont="1" applyBorder="1" applyAlignment="1">
      <alignment horizontal="left" indent="1"/>
    </xf>
    <xf numFmtId="0" fontId="48" fillId="0" borderId="0" xfId="0" applyFont="1"/>
    <xf numFmtId="0" fontId="2" fillId="0" borderId="1" xfId="0" applyFont="1" applyBorder="1"/>
    <xf numFmtId="14" fontId="0" fillId="0" borderId="1" xfId="0" applyNumberFormat="1" applyBorder="1"/>
    <xf numFmtId="0" fontId="0" fillId="0" borderId="1" xfId="0" applyBorder="1" applyAlignment="1">
      <alignment horizontal="left"/>
    </xf>
    <xf numFmtId="2" fontId="11" fillId="0" borderId="2" xfId="0" applyNumberFormat="1" applyFont="1" applyBorder="1" applyAlignment="1">
      <alignment horizontal="center" vertical="center"/>
    </xf>
    <xf numFmtId="0" fontId="11" fillId="0" borderId="2" xfId="0" applyFont="1" applyBorder="1" applyAlignment="1">
      <alignment horizontal="left" vertical="center" indent="1"/>
    </xf>
    <xf numFmtId="2" fontId="11" fillId="0" borderId="1" xfId="0" applyNumberFormat="1" applyFont="1" applyBorder="1" applyAlignment="1">
      <alignment horizontal="left" vertical="center" indent="1"/>
    </xf>
    <xf numFmtId="0" fontId="49" fillId="0" borderId="0" xfId="0" applyFont="1"/>
    <xf numFmtId="2" fontId="11" fillId="0" borderId="7" xfId="0" applyNumberFormat="1" applyFont="1" applyBorder="1" applyAlignment="1">
      <alignment horizontal="center" vertical="center"/>
    </xf>
    <xf numFmtId="49" fontId="17" fillId="2" borderId="1" xfId="0" applyNumberFormat="1" applyFont="1" applyFill="1" applyBorder="1" applyAlignment="1">
      <alignment vertical="center"/>
    </xf>
    <xf numFmtId="49" fontId="17" fillId="2" borderId="2" xfId="0" applyNumberFormat="1" applyFont="1" applyFill="1" applyBorder="1" applyAlignment="1">
      <alignment vertical="center"/>
    </xf>
    <xf numFmtId="49" fontId="17" fillId="2" borderId="7" xfId="0" applyNumberFormat="1" applyFont="1" applyFill="1" applyBorder="1" applyAlignment="1">
      <alignment vertical="center"/>
    </xf>
    <xf numFmtId="49" fontId="17" fillId="2" borderId="4" xfId="0" applyNumberFormat="1" applyFont="1" applyFill="1" applyBorder="1" applyAlignment="1">
      <alignment vertical="center"/>
    </xf>
    <xf numFmtId="0" fontId="8" fillId="0" borderId="0" xfId="0" applyFont="1" applyAlignment="1">
      <alignment horizontal="left" vertical="center" wrapText="1" indent="2"/>
    </xf>
    <xf numFmtId="0" fontId="8" fillId="0" borderId="0" xfId="0" applyFont="1" applyAlignment="1">
      <alignment horizontal="center" vertical="center"/>
    </xf>
    <xf numFmtId="0" fontId="8" fillId="0" borderId="0" xfId="0" applyFont="1" applyAlignment="1">
      <alignment horizontal="center" vertical="center" wrapText="1"/>
    </xf>
    <xf numFmtId="0" fontId="3" fillId="0" borderId="0" xfId="0" applyFont="1" applyAlignment="1">
      <alignment horizontal="left" vertical="center" indent="1"/>
    </xf>
    <xf numFmtId="2" fontId="3" fillId="0" borderId="6" xfId="0" applyNumberFormat="1" applyFont="1" applyBorder="1" applyAlignment="1">
      <alignment horizontal="center" vertical="center"/>
    </xf>
    <xf numFmtId="0" fontId="10" fillId="2" borderId="2" xfId="0" applyFont="1" applyFill="1" applyBorder="1" applyAlignment="1">
      <alignment wrapText="1"/>
    </xf>
    <xf numFmtId="0" fontId="10" fillId="2" borderId="7" xfId="0" applyFont="1" applyFill="1" applyBorder="1" applyAlignment="1">
      <alignment wrapText="1"/>
    </xf>
    <xf numFmtId="0" fontId="10" fillId="2" borderId="4" xfId="0" applyFont="1" applyFill="1" applyBorder="1" applyAlignment="1">
      <alignment wrapText="1"/>
    </xf>
    <xf numFmtId="2" fontId="10" fillId="2" borderId="1" xfId="0" applyNumberFormat="1" applyFont="1" applyFill="1" applyBorder="1" applyAlignment="1">
      <alignment horizontal="center" wrapText="1"/>
    </xf>
    <xf numFmtId="2" fontId="10" fillId="2" borderId="1" xfId="0" applyNumberFormat="1" applyFont="1" applyFill="1" applyBorder="1" applyAlignment="1">
      <alignment horizontal="center"/>
    </xf>
    <xf numFmtId="0" fontId="50" fillId="0" borderId="0" xfId="0" applyFont="1"/>
    <xf numFmtId="0" fontId="0" fillId="0" borderId="1" xfId="0" applyBorder="1" applyAlignment="1">
      <alignment wrapText="1"/>
    </xf>
    <xf numFmtId="0" fontId="3" fillId="0" borderId="0" xfId="0" applyFont="1" applyAlignment="1">
      <alignment horizontal="left" indent="1"/>
    </xf>
    <xf numFmtId="0" fontId="11" fillId="0" borderId="0" xfId="0" applyFont="1" applyAlignment="1">
      <alignment horizontal="left" vertical="center" wrapText="1" indent="1"/>
    </xf>
    <xf numFmtId="0" fontId="11" fillId="0" borderId="0" xfId="0" applyFont="1" applyAlignment="1">
      <alignment horizontal="left"/>
    </xf>
    <xf numFmtId="0" fontId="33" fillId="0" borderId="1" xfId="0" applyFont="1" applyBorder="1" applyAlignment="1">
      <alignment wrapText="1"/>
    </xf>
    <xf numFmtId="0" fontId="0" fillId="0" borderId="1" xfId="0" applyBorder="1" applyAlignment="1">
      <alignment horizontal="center"/>
    </xf>
    <xf numFmtId="0" fontId="51" fillId="0" borderId="0" xfId="0" applyFont="1"/>
    <xf numFmtId="0" fontId="23" fillId="0" borderId="1" xfId="0" applyFont="1" applyBorder="1" applyAlignment="1">
      <alignment horizontal="left" vertical="center" wrapText="1"/>
    </xf>
    <xf numFmtId="0" fontId="23" fillId="0" borderId="1" xfId="0" applyFont="1" applyBorder="1" applyAlignment="1">
      <alignment horizontal="left" vertical="center" wrapText="1" indent="2"/>
    </xf>
    <xf numFmtId="0" fontId="23" fillId="0" borderId="1" xfId="0" applyFont="1" applyBorder="1" applyAlignment="1">
      <alignment horizontal="left" vertical="center" wrapText="1" indent="1"/>
    </xf>
    <xf numFmtId="0" fontId="23" fillId="0" borderId="1" xfId="0" applyFont="1" applyBorder="1" applyAlignment="1">
      <alignment vertical="center" wrapText="1"/>
    </xf>
    <xf numFmtId="0" fontId="8" fillId="3" borderId="1" xfId="0" applyFont="1" applyFill="1" applyBorder="1" applyAlignment="1">
      <alignment horizontal="left" indent="1"/>
    </xf>
    <xf numFmtId="0" fontId="8" fillId="3" borderId="1" xfId="0" applyFont="1" applyFill="1" applyBorder="1" applyAlignment="1">
      <alignment horizontal="center" vertical="center" wrapText="1"/>
    </xf>
    <xf numFmtId="0" fontId="11" fillId="3" borderId="1" xfId="0" applyFont="1" applyFill="1" applyBorder="1" applyAlignment="1">
      <alignment horizontal="left"/>
    </xf>
    <xf numFmtId="2" fontId="3" fillId="3" borderId="1" xfId="0" applyNumberFormat="1" applyFont="1" applyFill="1" applyBorder="1" applyAlignment="1">
      <alignment horizontal="center"/>
    </xf>
    <xf numFmtId="0" fontId="11" fillId="2" borderId="0" xfId="0" applyFont="1" applyFill="1" applyAlignment="1">
      <alignment horizontal="center"/>
    </xf>
    <xf numFmtId="2" fontId="11" fillId="2" borderId="0" xfId="0" applyNumberFormat="1" applyFont="1" applyFill="1" applyAlignment="1">
      <alignment horizontal="center" vertical="center"/>
    </xf>
    <xf numFmtId="49" fontId="17" fillId="2" borderId="10" xfId="0" applyNumberFormat="1" applyFont="1" applyFill="1" applyBorder="1" applyAlignment="1">
      <alignment horizontal="left" vertical="center" wrapText="1"/>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3"/>
    </xf>
    <xf numFmtId="0" fontId="3" fillId="0" borderId="7" xfId="0" applyFont="1" applyBorder="1" applyAlignment="1">
      <alignment horizontal="left" vertical="center"/>
    </xf>
    <xf numFmtId="0" fontId="9" fillId="3" borderId="0" xfId="0" applyFont="1" applyFill="1"/>
    <xf numFmtId="14" fontId="0" fillId="0" borderId="7" xfId="0" applyNumberFormat="1" applyBorder="1"/>
    <xf numFmtId="0" fontId="0" fillId="0" borderId="7" xfId="0" applyBorder="1"/>
    <xf numFmtId="14" fontId="0" fillId="0" borderId="0" xfId="0" applyNumberFormat="1"/>
    <xf numFmtId="0" fontId="0" fillId="0" borderId="13" xfId="0" applyBorder="1"/>
    <xf numFmtId="14" fontId="0" fillId="0" borderId="14" xfId="0" applyNumberFormat="1" applyBorder="1"/>
    <xf numFmtId="0" fontId="0" fillId="0" borderId="6" xfId="0" applyBorder="1"/>
    <xf numFmtId="0" fontId="0" fillId="0" borderId="14" xfId="0" applyBorder="1"/>
    <xf numFmtId="0" fontId="0" fillId="0" borderId="6" xfId="0" applyBorder="1" applyAlignment="1">
      <alignment wrapText="1"/>
    </xf>
    <xf numFmtId="0" fontId="3" fillId="0" borderId="2" xfId="0" applyFont="1" applyBorder="1" applyAlignment="1">
      <alignment horizontal="left" indent="1"/>
    </xf>
    <xf numFmtId="0" fontId="3" fillId="0" borderId="2" xfId="0" applyFont="1" applyBorder="1" applyAlignment="1">
      <alignment horizontal="left" vertical="center" wrapText="1" indent="3"/>
    </xf>
    <xf numFmtId="164" fontId="3" fillId="0" borderId="7" xfId="0" applyNumberFormat="1" applyFont="1" applyBorder="1" applyAlignment="1">
      <alignment horizontal="center"/>
    </xf>
    <xf numFmtId="0" fontId="0" fillId="0" borderId="1" xfId="0" applyBorder="1" applyAlignment="1">
      <alignment horizontal="left" wrapText="1"/>
    </xf>
    <xf numFmtId="0" fontId="10" fillId="2" borderId="1" xfId="0" applyFont="1" applyFill="1" applyBorder="1" applyAlignment="1">
      <alignment wrapText="1"/>
    </xf>
    <xf numFmtId="0" fontId="3" fillId="0" borderId="13" xfId="0" applyFont="1" applyBorder="1" applyAlignment="1">
      <alignment horizontal="left" wrapText="1" indent="1"/>
    </xf>
    <xf numFmtId="0" fontId="3" fillId="0" borderId="5" xfId="0" applyFont="1" applyBorder="1" applyAlignment="1">
      <alignment horizontal="center"/>
    </xf>
    <xf numFmtId="16" fontId="8" fillId="0" borderId="0" xfId="0" applyNumberFormat="1" applyFont="1" applyAlignment="1">
      <alignment horizontal="left" indent="1"/>
    </xf>
    <xf numFmtId="0" fontId="54" fillId="2" borderId="1" xfId="0" applyFont="1" applyFill="1" applyBorder="1" applyAlignment="1">
      <alignment horizontal="left"/>
    </xf>
    <xf numFmtId="0" fontId="55" fillId="2" borderId="0" xfId="0" applyFont="1" applyFill="1" applyAlignment="1">
      <alignment horizontal="center" vertical="center"/>
    </xf>
    <xf numFmtId="0" fontId="55" fillId="2" borderId="0" xfId="0" applyFont="1" applyFill="1" applyAlignment="1">
      <alignment horizontal="center" vertical="center" wrapText="1"/>
    </xf>
    <xf numFmtId="16" fontId="55" fillId="0" borderId="1" xfId="0" applyNumberFormat="1" applyFont="1" applyBorder="1" applyAlignment="1">
      <alignment horizontal="left" indent="1"/>
    </xf>
    <xf numFmtId="0" fontId="55" fillId="0" borderId="1" xfId="0" applyFont="1" applyBorder="1" applyAlignment="1">
      <alignment horizontal="left" vertical="center" wrapText="1" indent="2"/>
    </xf>
    <xf numFmtId="0" fontId="55" fillId="0" borderId="1" xfId="0" applyFont="1" applyBorder="1" applyAlignment="1">
      <alignment horizontal="center" vertical="center"/>
    </xf>
    <xf numFmtId="0" fontId="55" fillId="0" borderId="1" xfId="0" applyFont="1" applyBorder="1" applyAlignment="1">
      <alignment horizontal="center" vertical="center" wrapText="1"/>
    </xf>
    <xf numFmtId="16" fontId="55" fillId="0" borderId="1" xfId="0" applyNumberFormat="1" applyFont="1" applyBorder="1" applyAlignment="1">
      <alignment horizontal="left" indent="2"/>
    </xf>
    <xf numFmtId="2" fontId="55" fillId="0" borderId="1" xfId="0" applyNumberFormat="1" applyFont="1" applyBorder="1" applyAlignment="1">
      <alignment horizontal="center" vertical="center" wrapText="1"/>
    </xf>
    <xf numFmtId="0" fontId="56" fillId="0" borderId="1" xfId="0" applyFont="1" applyBorder="1" applyAlignment="1">
      <alignment horizontal="left" indent="1"/>
    </xf>
    <xf numFmtId="0" fontId="56" fillId="0" borderId="1" xfId="0" applyFont="1" applyBorder="1" applyAlignment="1">
      <alignment horizontal="left" wrapText="1" indent="1"/>
    </xf>
    <xf numFmtId="0" fontId="56" fillId="0" borderId="1" xfId="0" applyFont="1" applyBorder="1" applyAlignment="1">
      <alignment horizontal="left" wrapText="1"/>
    </xf>
    <xf numFmtId="2" fontId="56" fillId="0" borderId="2" xfId="0" applyNumberFormat="1" applyFont="1" applyBorder="1" applyAlignment="1">
      <alignment horizontal="center" wrapText="1"/>
    </xf>
    <xf numFmtId="0" fontId="56" fillId="0" borderId="1" xfId="0" applyFont="1" applyBorder="1" applyAlignment="1">
      <alignment horizontal="center"/>
    </xf>
    <xf numFmtId="2" fontId="56" fillId="0" borderId="1" xfId="0" applyNumberFormat="1" applyFont="1" applyBorder="1" applyAlignment="1">
      <alignment horizontal="center" wrapText="1"/>
    </xf>
    <xf numFmtId="0" fontId="36" fillId="0" borderId="1" xfId="0" applyFont="1" applyBorder="1"/>
    <xf numFmtId="0" fontId="36" fillId="0" borderId="1" xfId="0" applyFont="1" applyBorder="1" applyAlignment="1">
      <alignment wrapText="1"/>
    </xf>
    <xf numFmtId="49" fontId="58" fillId="4" borderId="1" xfId="0" applyNumberFormat="1" applyFont="1" applyFill="1" applyBorder="1" applyAlignment="1">
      <alignment horizontal="left" vertical="center" wrapText="1"/>
    </xf>
    <xf numFmtId="0" fontId="35" fillId="0" borderId="1" xfId="0" applyFont="1" applyBorder="1" applyAlignment="1">
      <alignment horizontal="left" indent="1"/>
    </xf>
    <xf numFmtId="0" fontId="35" fillId="0" borderId="1" xfId="0" applyFont="1" applyBorder="1"/>
    <xf numFmtId="0" fontId="35" fillId="0" borderId="1" xfId="0" applyFont="1" applyBorder="1" applyAlignment="1">
      <alignment horizontal="center"/>
    </xf>
    <xf numFmtId="2" fontId="35" fillId="0" borderId="1" xfId="0" applyNumberFormat="1" applyFont="1" applyBorder="1" applyAlignment="1">
      <alignment horizontal="center"/>
    </xf>
    <xf numFmtId="0" fontId="59" fillId="0" borderId="0" xfId="0" applyFont="1"/>
    <xf numFmtId="2" fontId="28" fillId="0" borderId="0" xfId="0" applyNumberFormat="1" applyFont="1" applyAlignment="1">
      <alignment horizontal="center"/>
    </xf>
    <xf numFmtId="2" fontId="35" fillId="0" borderId="0" xfId="0" applyNumberFormat="1" applyFont="1" applyAlignment="1">
      <alignment horizontal="center"/>
    </xf>
    <xf numFmtId="0" fontId="45" fillId="0" borderId="1" xfId="0" applyFont="1" applyBorder="1"/>
    <xf numFmtId="0" fontId="35" fillId="0" borderId="1" xfId="0" applyFont="1" applyBorder="1" applyAlignment="1">
      <alignment horizontal="left" wrapText="1" indent="1"/>
    </xf>
    <xf numFmtId="165" fontId="11" fillId="0" borderId="1" xfId="0" applyNumberFormat="1" applyFont="1" applyBorder="1" applyAlignment="1">
      <alignment horizontal="left" indent="2"/>
    </xf>
    <xf numFmtId="9" fontId="35" fillId="0" borderId="0" xfId="0" applyNumberFormat="1" applyFont="1" applyAlignment="1">
      <alignment horizontal="center"/>
    </xf>
    <xf numFmtId="49" fontId="12" fillId="4" borderId="1" xfId="0" applyNumberFormat="1" applyFont="1" applyFill="1" applyBorder="1" applyAlignment="1">
      <alignment horizontal="left" vertical="center" wrapText="1"/>
    </xf>
    <xf numFmtId="0" fontId="35" fillId="0" borderId="2" xfId="0" applyFont="1" applyBorder="1" applyAlignment="1">
      <alignment horizontal="left" wrapText="1" indent="1"/>
    </xf>
    <xf numFmtId="2" fontId="11" fillId="0" borderId="7" xfId="0" applyNumberFormat="1" applyFont="1" applyBorder="1" applyAlignment="1">
      <alignment horizontal="center"/>
    </xf>
    <xf numFmtId="2" fontId="11" fillId="0" borderId="4" xfId="0" applyNumberFormat="1" applyFont="1" applyBorder="1" applyAlignment="1">
      <alignment horizontal="center"/>
    </xf>
    <xf numFmtId="2" fontId="28" fillId="0" borderId="1" xfId="0" applyNumberFormat="1" applyFont="1" applyBorder="1" applyAlignment="1">
      <alignment horizontal="center"/>
    </xf>
    <xf numFmtId="0" fontId="35" fillId="0" borderId="1" xfId="0" applyFont="1" applyBorder="1" applyAlignment="1">
      <alignment horizontal="left" vertical="center"/>
    </xf>
    <xf numFmtId="164" fontId="11" fillId="0" borderId="1" xfId="0" applyNumberFormat="1" applyFont="1" applyBorder="1" applyAlignment="1">
      <alignment horizontal="center"/>
    </xf>
    <xf numFmtId="0" fontId="39" fillId="0" borderId="1" xfId="0" applyFont="1" applyBorder="1" applyAlignment="1">
      <alignment horizontal="right" wrapText="1" indent="1"/>
    </xf>
    <xf numFmtId="0" fontId="27" fillId="0" borderId="1" xfId="0" applyFont="1" applyBorder="1" applyAlignment="1">
      <alignment horizontal="left" wrapText="1" indent="1"/>
    </xf>
    <xf numFmtId="0" fontId="35" fillId="0" borderId="0" xfId="0" applyFont="1" applyAlignment="1">
      <alignment wrapText="1"/>
    </xf>
    <xf numFmtId="0" fontId="63" fillId="0" borderId="0" xfId="0" applyFont="1"/>
    <xf numFmtId="0" fontId="64" fillId="0" borderId="1" xfId="0" applyFont="1" applyBorder="1" applyAlignment="1">
      <alignment horizontal="left" indent="1"/>
    </xf>
    <xf numFmtId="0" fontId="56" fillId="0" borderId="1" xfId="0" applyFont="1" applyBorder="1" applyAlignment="1">
      <alignment horizontal="left"/>
    </xf>
    <xf numFmtId="2" fontId="56" fillId="0" borderId="1" xfId="0" applyNumberFormat="1" applyFont="1" applyBorder="1" applyAlignment="1">
      <alignment horizontal="center"/>
    </xf>
    <xf numFmtId="0" fontId="3" fillId="0" borderId="0" xfId="0" applyFont="1" applyAlignment="1">
      <alignment horizontal="left" wrapText="1" indent="1"/>
    </xf>
    <xf numFmtId="2" fontId="3" fillId="0" borderId="0" xfId="0" applyNumberFormat="1" applyFont="1" applyAlignment="1">
      <alignment horizontal="center" wrapText="1"/>
    </xf>
    <xf numFmtId="0" fontId="68" fillId="0" borderId="0" xfId="0" applyFont="1"/>
    <xf numFmtId="16" fontId="56" fillId="0" borderId="1" xfId="0" applyNumberFormat="1" applyFont="1" applyBorder="1" applyAlignment="1">
      <alignment horizontal="left" vertical="center" indent="2"/>
    </xf>
    <xf numFmtId="0" fontId="56" fillId="0" borderId="1" xfId="0" applyFont="1" applyBorder="1" applyAlignment="1">
      <alignment vertical="center" wrapText="1"/>
    </xf>
    <xf numFmtId="0" fontId="56" fillId="0" borderId="1" xfId="0" applyFont="1" applyBorder="1" applyAlignment="1">
      <alignment horizontal="center" vertical="center" wrapText="1"/>
    </xf>
    <xf numFmtId="2" fontId="56" fillId="0" borderId="1" xfId="0" applyNumberFormat="1" applyFont="1" applyBorder="1" applyAlignment="1">
      <alignment horizontal="center" vertical="center" wrapText="1"/>
    </xf>
    <xf numFmtId="0" fontId="56" fillId="0" borderId="2" xfId="0" applyFont="1" applyBorder="1" applyAlignment="1">
      <alignment horizontal="left" vertical="center" wrapText="1" indent="2"/>
    </xf>
    <xf numFmtId="0" fontId="56" fillId="0" borderId="1" xfId="0" applyFont="1" applyBorder="1" applyAlignment="1">
      <alignment horizontal="left" indent="2"/>
    </xf>
    <xf numFmtId="2" fontId="56" fillId="0" borderId="7" xfId="0" applyNumberFormat="1" applyFont="1" applyBorder="1" applyAlignment="1">
      <alignment horizontal="center"/>
    </xf>
    <xf numFmtId="2" fontId="56" fillId="0" borderId="4" xfId="0" applyNumberFormat="1" applyFont="1" applyBorder="1" applyAlignment="1">
      <alignment horizontal="center"/>
    </xf>
    <xf numFmtId="1" fontId="56" fillId="0" borderId="1" xfId="0" applyNumberFormat="1" applyFont="1" applyBorder="1" applyAlignment="1">
      <alignment horizontal="center" vertical="center" wrapText="1"/>
    </xf>
    <xf numFmtId="166" fontId="56" fillId="0" borderId="1" xfId="0" applyNumberFormat="1" applyFont="1" applyBorder="1" applyAlignment="1">
      <alignment horizontal="center"/>
    </xf>
    <xf numFmtId="0" fontId="66" fillId="0" borderId="0" xfId="0" applyFont="1"/>
    <xf numFmtId="0" fontId="56" fillId="0" borderId="1" xfId="0" applyFont="1" applyBorder="1"/>
    <xf numFmtId="0" fontId="11" fillId="0" borderId="7" xfId="0" applyFont="1" applyBorder="1" applyAlignment="1">
      <alignment horizontal="left"/>
    </xf>
    <xf numFmtId="0" fontId="65" fillId="0" borderId="0" xfId="0" applyFont="1"/>
    <xf numFmtId="2" fontId="0" fillId="0" borderId="0" xfId="0" applyNumberFormat="1"/>
    <xf numFmtId="0" fontId="11" fillId="0" borderId="8" xfId="0" applyFont="1" applyBorder="1" applyAlignment="1">
      <alignment horizontal="left" vertical="center" wrapText="1" indent="1"/>
    </xf>
    <xf numFmtId="2" fontId="28" fillId="0" borderId="0" xfId="0" applyNumberFormat="1" applyFont="1" applyAlignment="1">
      <alignment horizontal="left"/>
    </xf>
    <xf numFmtId="0" fontId="11" fillId="0" borderId="2" xfId="0" applyFont="1" applyBorder="1" applyAlignment="1">
      <alignment horizontal="left" vertical="center" wrapText="1" indent="2"/>
    </xf>
    <xf numFmtId="0" fontId="11" fillId="0" borderId="7" xfId="0" applyFont="1" applyBorder="1" applyAlignment="1">
      <alignment horizontal="left" vertical="center" wrapText="1" indent="2"/>
    </xf>
    <xf numFmtId="0" fontId="3" fillId="0" borderId="4" xfId="0" applyFont="1" applyBorder="1" applyAlignment="1">
      <alignment horizontal="left" vertical="center" wrapText="1"/>
    </xf>
    <xf numFmtId="0" fontId="71" fillId="0" borderId="0" xfId="0" applyFont="1"/>
    <xf numFmtId="0" fontId="3" fillId="0" borderId="1" xfId="0" applyFont="1" applyBorder="1" applyAlignment="1">
      <alignment horizontal="left" vertical="center" wrapText="1" indent="4"/>
    </xf>
    <xf numFmtId="0" fontId="73" fillId="0" borderId="0" xfId="0" applyFont="1"/>
    <xf numFmtId="0" fontId="74" fillId="0" borderId="0" xfId="0" applyFont="1"/>
    <xf numFmtId="0" fontId="73" fillId="3" borderId="0" xfId="0" applyFont="1" applyFill="1"/>
    <xf numFmtId="0" fontId="73" fillId="0" borderId="9" xfId="0" applyFont="1" applyBorder="1"/>
    <xf numFmtId="0" fontId="72" fillId="2" borderId="2" xfId="0" applyFont="1" applyFill="1" applyBorder="1" applyAlignment="1">
      <alignment vertical="center" wrapText="1"/>
    </xf>
    <xf numFmtId="0" fontId="72" fillId="2" borderId="1" xfId="0" applyFont="1" applyFill="1" applyBorder="1" applyAlignment="1">
      <alignment vertical="center" wrapText="1"/>
    </xf>
    <xf numFmtId="0" fontId="75" fillId="2" borderId="4" xfId="0" applyFont="1" applyFill="1" applyBorder="1" applyAlignment="1">
      <alignment horizontal="left" wrapText="1"/>
    </xf>
    <xf numFmtId="0" fontId="75" fillId="2" borderId="1" xfId="0" applyFont="1" applyFill="1" applyBorder="1" applyAlignment="1">
      <alignment wrapText="1"/>
    </xf>
    <xf numFmtId="0" fontId="76" fillId="0" borderId="1" xfId="0" applyFont="1" applyBorder="1"/>
    <xf numFmtId="0" fontId="76" fillId="0" borderId="1" xfId="0" applyFont="1" applyBorder="1" applyAlignment="1">
      <alignment wrapText="1"/>
    </xf>
    <xf numFmtId="2" fontId="76" fillId="0" borderId="1" xfId="0" applyNumberFormat="1" applyFont="1" applyBorder="1" applyAlignment="1">
      <alignment horizontal="center"/>
    </xf>
    <xf numFmtId="0" fontId="76" fillId="2" borderId="1" xfId="0" applyFont="1" applyFill="1" applyBorder="1" applyAlignment="1">
      <alignment vertical="center" wrapText="1"/>
    </xf>
    <xf numFmtId="0" fontId="76" fillId="0" borderId="1" xfId="0" applyFont="1" applyBorder="1" applyAlignment="1">
      <alignment vertical="center" wrapText="1"/>
    </xf>
    <xf numFmtId="0" fontId="76" fillId="2" borderId="1" xfId="0" applyFont="1" applyFill="1" applyBorder="1" applyAlignment="1">
      <alignment horizontal="center" vertical="center" wrapText="1"/>
    </xf>
    <xf numFmtId="2" fontId="76" fillId="0" borderId="1" xfId="0" applyNumberFormat="1" applyFont="1" applyBorder="1" applyAlignment="1">
      <alignment horizontal="center" vertical="center" wrapText="1"/>
    </xf>
    <xf numFmtId="2" fontId="76" fillId="2" borderId="1" xfId="0" applyNumberFormat="1" applyFont="1" applyFill="1" applyBorder="1" applyAlignment="1">
      <alignment horizontal="center" vertical="center" wrapText="1"/>
    </xf>
    <xf numFmtId="0" fontId="10" fillId="0" borderId="1" xfId="0" applyFont="1" applyBorder="1" applyAlignment="1">
      <alignment vertical="center"/>
    </xf>
    <xf numFmtId="0" fontId="3" fillId="0" borderId="0" xfId="0" applyFont="1" applyAlignment="1">
      <alignment vertical="center"/>
    </xf>
    <xf numFmtId="0" fontId="10" fillId="2" borderId="1" xfId="0" applyFont="1" applyFill="1" applyBorder="1" applyAlignment="1">
      <alignment vertical="center"/>
    </xf>
    <xf numFmtId="49" fontId="10" fillId="2" borderId="1" xfId="0" applyNumberFormat="1" applyFont="1" applyFill="1" applyBorder="1" applyAlignment="1">
      <alignment vertical="center"/>
    </xf>
    <xf numFmtId="0" fontId="61" fillId="2" borderId="1" xfId="0" applyFont="1" applyFill="1" applyBorder="1" applyAlignment="1">
      <alignment vertical="center"/>
    </xf>
    <xf numFmtId="16" fontId="72" fillId="2" borderId="1" xfId="0" applyNumberFormat="1" applyFont="1" applyFill="1" applyBorder="1" applyAlignment="1">
      <alignment vertical="center"/>
    </xf>
    <xf numFmtId="0" fontId="11" fillId="0" borderId="0" xfId="0" applyFont="1" applyAlignment="1">
      <alignment vertical="center"/>
    </xf>
    <xf numFmtId="14" fontId="76" fillId="0" borderId="1" xfId="0" applyNumberFormat="1" applyFont="1" applyBorder="1" applyAlignment="1">
      <alignment horizontal="left" indent="2"/>
    </xf>
    <xf numFmtId="0" fontId="76" fillId="0" borderId="1" xfId="0" applyFont="1" applyBorder="1" applyAlignment="1">
      <alignment horizontal="left" wrapText="1" indent="1"/>
    </xf>
    <xf numFmtId="0" fontId="76" fillId="0" borderId="1" xfId="0" applyFont="1" applyBorder="1" applyAlignment="1">
      <alignment horizontal="center"/>
    </xf>
    <xf numFmtId="0" fontId="76" fillId="0" borderId="1" xfId="0" applyFont="1" applyBorder="1" applyAlignment="1">
      <alignment horizontal="left" indent="1"/>
    </xf>
    <xf numFmtId="0" fontId="76" fillId="0" borderId="2" xfId="0" applyFont="1" applyBorder="1" applyAlignment="1">
      <alignment horizontal="left" wrapText="1" indent="1"/>
    </xf>
    <xf numFmtId="0" fontId="76" fillId="0" borderId="8" xfId="0" applyFont="1" applyBorder="1" applyAlignment="1">
      <alignment horizontal="left" vertical="center" wrapText="1" indent="1"/>
    </xf>
    <xf numFmtId="0" fontId="76" fillId="0" borderId="2" xfId="0" applyFont="1" applyBorder="1" applyAlignment="1">
      <alignment horizontal="left" indent="1"/>
    </xf>
    <xf numFmtId="0" fontId="79" fillId="0" borderId="2" xfId="0" applyFont="1" applyBorder="1" applyAlignment="1">
      <alignment horizontal="left" indent="1"/>
    </xf>
    <xf numFmtId="0" fontId="77" fillId="2" borderId="1" xfId="0" applyFont="1" applyFill="1" applyBorder="1"/>
    <xf numFmtId="0" fontId="77" fillId="2" borderId="1" xfId="0" applyFont="1" applyFill="1" applyBorder="1" applyAlignment="1">
      <alignment wrapText="1"/>
    </xf>
    <xf numFmtId="0" fontId="72" fillId="2" borderId="1" xfId="0" applyFont="1" applyFill="1" applyBorder="1" applyAlignment="1">
      <alignment wrapText="1"/>
    </xf>
    <xf numFmtId="0" fontId="76" fillId="0" borderId="16" xfId="0" applyFont="1" applyBorder="1" applyAlignment="1">
      <alignment horizontal="left" vertical="center" wrapText="1" indent="1"/>
    </xf>
    <xf numFmtId="0" fontId="76" fillId="0" borderId="6" xfId="0" applyFont="1" applyBorder="1" applyAlignment="1">
      <alignment wrapText="1"/>
    </xf>
    <xf numFmtId="0" fontId="76" fillId="0" borderId="2" xfId="0" applyFont="1" applyBorder="1" applyAlignment="1">
      <alignment horizontal="left" indent="2"/>
    </xf>
    <xf numFmtId="0" fontId="76" fillId="0" borderId="1" xfId="0" applyFont="1" applyBorder="1" applyAlignment="1">
      <alignment horizontal="left" indent="2"/>
    </xf>
    <xf numFmtId="0" fontId="76" fillId="0" borderId="1" xfId="0" applyFont="1" applyBorder="1" applyAlignment="1">
      <alignment horizontal="left" vertical="center" wrapText="1" indent="1"/>
    </xf>
    <xf numFmtId="0" fontId="76" fillId="0" borderId="15" xfId="0" applyFont="1" applyBorder="1" applyAlignment="1">
      <alignment horizontal="left" wrapText="1" indent="1"/>
    </xf>
    <xf numFmtId="0" fontId="76" fillId="0" borderId="8" xfId="0" applyFont="1" applyBorder="1" applyAlignment="1">
      <alignment horizontal="left" vertical="center" wrapText="1" indent="2"/>
    </xf>
    <xf numFmtId="2" fontId="78" fillId="0" borderId="1" xfId="0" applyNumberFormat="1" applyFont="1" applyBorder="1" applyAlignment="1">
      <alignment horizontal="center"/>
    </xf>
    <xf numFmtId="0" fontId="76" fillId="0" borderId="6" xfId="0" applyFont="1" applyBorder="1" applyAlignment="1">
      <alignment horizontal="center" wrapText="1"/>
    </xf>
    <xf numFmtId="0" fontId="76" fillId="0" borderId="1" xfId="0" applyFont="1" applyBorder="1" applyAlignment="1">
      <alignment horizont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left"/>
    </xf>
    <xf numFmtId="0" fontId="10" fillId="0" borderId="7" xfId="0" applyFont="1" applyBorder="1" applyAlignment="1">
      <alignment horizontal="left" vertical="center" wrapText="1"/>
    </xf>
    <xf numFmtId="0" fontId="76" fillId="0" borderId="1" xfId="0" applyFont="1" applyBorder="1" applyAlignment="1">
      <alignment horizontal="left" vertical="center" wrapText="1"/>
    </xf>
    <xf numFmtId="0" fontId="76" fillId="0" borderId="1" xfId="0" applyFont="1" applyBorder="1" applyAlignment="1">
      <alignment horizontal="left" vertical="center"/>
    </xf>
    <xf numFmtId="0" fontId="69" fillId="0" borderId="0" xfId="0" applyFont="1"/>
    <xf numFmtId="0" fontId="80" fillId="3" borderId="0" xfId="0" applyFont="1" applyFill="1"/>
    <xf numFmtId="0" fontId="70" fillId="3" borderId="0" xfId="0" applyFont="1" applyFill="1"/>
    <xf numFmtId="0" fontId="76" fillId="0" borderId="1" xfId="0" applyFont="1" applyBorder="1" applyAlignment="1">
      <alignment horizontal="left" vertical="center" wrapText="1" indent="3"/>
    </xf>
    <xf numFmtId="2" fontId="76" fillId="0" borderId="1" xfId="0" applyNumberFormat="1" applyFont="1" applyBorder="1" applyAlignment="1">
      <alignment horizontal="center" vertical="center"/>
    </xf>
    <xf numFmtId="0" fontId="76" fillId="0" borderId="0" xfId="0" applyFont="1"/>
    <xf numFmtId="0" fontId="76" fillId="0" borderId="2" xfId="0" applyFont="1" applyBorder="1" applyAlignment="1">
      <alignment horizontal="left" vertical="center" wrapText="1"/>
    </xf>
    <xf numFmtId="0" fontId="16" fillId="0" borderId="0" xfId="0" applyFont="1"/>
    <xf numFmtId="0" fontId="3" fillId="0" borderId="7" xfId="0" applyFont="1" applyBorder="1" applyAlignment="1">
      <alignment horizontal="left" vertical="center" wrapText="1"/>
    </xf>
    <xf numFmtId="0" fontId="76" fillId="0" borderId="4" xfId="0" applyFont="1" applyBorder="1" applyAlignment="1">
      <alignment horizontal="left" vertical="center" wrapText="1"/>
    </xf>
    <xf numFmtId="43" fontId="0" fillId="0" borderId="0" xfId="10" applyFont="1"/>
    <xf numFmtId="0" fontId="67" fillId="0" borderId="0" xfId="0" applyFont="1"/>
    <xf numFmtId="0" fontId="28" fillId="0" borderId="1" xfId="0" applyFont="1" applyBorder="1" applyAlignment="1">
      <alignment horizontal="left" indent="2"/>
    </xf>
    <xf numFmtId="0" fontId="81" fillId="0" borderId="0" xfId="0" applyFont="1"/>
    <xf numFmtId="2" fontId="9" fillId="0" borderId="0" xfId="0" applyNumberFormat="1" applyFont="1"/>
    <xf numFmtId="2" fontId="3" fillId="0" borderId="0" xfId="0" applyNumberFormat="1" applyFont="1"/>
    <xf numFmtId="2" fontId="28" fillId="0" borderId="0" xfId="0" applyNumberFormat="1" applyFont="1"/>
    <xf numFmtId="164" fontId="0" fillId="0" borderId="0" xfId="0" applyNumberFormat="1"/>
    <xf numFmtId="0" fontId="10" fillId="2" borderId="7" xfId="0" applyFont="1" applyFill="1" applyBorder="1" applyAlignment="1">
      <alignment horizontal="left" vertical="center" wrapText="1" indent="2"/>
    </xf>
    <xf numFmtId="0" fontId="27" fillId="2" borderId="4" xfId="0" applyFont="1" applyFill="1" applyBorder="1" applyAlignment="1">
      <alignment horizontal="left"/>
    </xf>
    <xf numFmtId="0" fontId="11" fillId="0" borderId="1" xfId="0" applyFont="1" applyBorder="1" applyAlignment="1">
      <alignment horizontal="center" vertical="center" wrapText="1"/>
    </xf>
    <xf numFmtId="2" fontId="28" fillId="0" borderId="9" xfId="0" applyNumberFormat="1" applyFont="1" applyBorder="1" applyAlignment="1">
      <alignment horizontal="left"/>
    </xf>
    <xf numFmtId="9" fontId="35" fillId="0" borderId="1" xfId="0" applyNumberFormat="1" applyFont="1" applyBorder="1" applyAlignment="1">
      <alignment horizontal="center"/>
    </xf>
    <xf numFmtId="0" fontId="49" fillId="3" borderId="0" xfId="0" applyFont="1" applyFill="1"/>
    <xf numFmtId="0" fontId="6" fillId="0" borderId="0" xfId="0" applyFont="1" applyAlignment="1">
      <alignment horizontal="left" vertical="center" wrapText="1" indent="1"/>
    </xf>
    <xf numFmtId="0" fontId="28" fillId="0" borderId="0" xfId="0" applyFont="1" applyAlignment="1">
      <alignment horizontal="left" vertical="center" wrapText="1" indent="1"/>
    </xf>
    <xf numFmtId="0" fontId="3" fillId="0" borderId="0" xfId="0" applyFont="1" applyAlignment="1">
      <alignment horizontal="center" vertical="center" wrapText="1"/>
    </xf>
    <xf numFmtId="2" fontId="3" fillId="0" borderId="0" xfId="0" applyNumberFormat="1" applyFont="1" applyAlignment="1">
      <alignment horizontal="center" vertical="center" wrapText="1"/>
    </xf>
    <xf numFmtId="0" fontId="13" fillId="0" borderId="3" xfId="0" applyFont="1" applyBorder="1" applyAlignment="1">
      <alignment horizontal="left" vertical="center" wrapText="1" indent="1"/>
    </xf>
    <xf numFmtId="2" fontId="19" fillId="0" borderId="0" xfId="0" applyNumberFormat="1" applyFont="1"/>
    <xf numFmtId="0" fontId="3" fillId="3" borderId="1" xfId="0" applyFont="1" applyFill="1" applyBorder="1" applyAlignment="1">
      <alignment horizontal="left" indent="2"/>
    </xf>
    <xf numFmtId="0" fontId="76" fillId="0" borderId="0" xfId="0" applyFont="1" applyAlignment="1">
      <alignment horizontal="left" indent="1"/>
    </xf>
    <xf numFmtId="0" fontId="56" fillId="2" borderId="1" xfId="0" applyFont="1" applyFill="1" applyBorder="1" applyAlignment="1">
      <alignment vertical="center" wrapText="1"/>
    </xf>
    <xf numFmtId="2" fontId="56" fillId="2" borderId="1" xfId="0" applyNumberFormat="1" applyFont="1" applyFill="1" applyBorder="1" applyAlignment="1">
      <alignment horizontal="center" vertical="center" wrapText="1"/>
    </xf>
    <xf numFmtId="9" fontId="56" fillId="2" borderId="1" xfId="1" applyFont="1" applyFill="1" applyBorder="1" applyAlignment="1">
      <alignment vertical="center" wrapText="1"/>
    </xf>
    <xf numFmtId="2" fontId="11" fillId="0" borderId="1" xfId="0" applyNumberFormat="1" applyFont="1" applyBorder="1"/>
    <xf numFmtId="0" fontId="76" fillId="0" borderId="2" xfId="0" applyFont="1" applyBorder="1" applyAlignment="1">
      <alignment horizontal="left" vertical="center" wrapText="1" indent="2"/>
    </xf>
    <xf numFmtId="0" fontId="26" fillId="3" borderId="1" xfId="0" applyFont="1" applyFill="1" applyBorder="1" applyAlignment="1">
      <alignment horizontal="left" vertical="center" indent="2"/>
    </xf>
    <xf numFmtId="0" fontId="26" fillId="3" borderId="1" xfId="0" applyFont="1" applyFill="1" applyBorder="1" applyAlignment="1">
      <alignment horizontal="left" vertical="center" wrapText="1" indent="2"/>
    </xf>
    <xf numFmtId="0" fontId="26" fillId="3" borderId="1" xfId="0" applyFont="1" applyFill="1" applyBorder="1" applyAlignment="1">
      <alignment horizontal="center" vertical="center" wrapText="1"/>
    </xf>
    <xf numFmtId="2" fontId="26" fillId="3" borderId="1" xfId="0" applyNumberFormat="1" applyFont="1" applyFill="1" applyBorder="1" applyAlignment="1">
      <alignment horizontal="center" vertical="center" wrapText="1"/>
    </xf>
    <xf numFmtId="0" fontId="14" fillId="3" borderId="0" xfId="0" applyFont="1" applyFill="1"/>
    <xf numFmtId="16" fontId="26" fillId="3" borderId="1" xfId="0" applyNumberFormat="1" applyFont="1" applyFill="1" applyBorder="1" applyAlignment="1">
      <alignment horizontal="left" indent="2"/>
    </xf>
    <xf numFmtId="0" fontId="26" fillId="3" borderId="1" xfId="0" applyFont="1" applyFill="1" applyBorder="1" applyAlignment="1">
      <alignment horizontal="left" indent="2"/>
    </xf>
    <xf numFmtId="16" fontId="10" fillId="3" borderId="1" xfId="0" applyNumberFormat="1" applyFont="1" applyFill="1" applyBorder="1" applyAlignment="1">
      <alignment horizontal="left" vertical="center" indent="1"/>
    </xf>
    <xf numFmtId="16" fontId="3" fillId="3" borderId="1" xfId="0" applyNumberFormat="1" applyFont="1" applyFill="1" applyBorder="1" applyAlignment="1">
      <alignment horizontal="center" vertical="center"/>
    </xf>
    <xf numFmtId="0" fontId="101" fillId="0" borderId="1" xfId="0" applyFont="1" applyBorder="1" applyAlignment="1">
      <alignment horizontal="left" indent="1"/>
    </xf>
    <xf numFmtId="0" fontId="55" fillId="0" borderId="1" xfId="0" applyFont="1" applyBorder="1" applyAlignment="1">
      <alignment horizontal="left" vertical="center" wrapText="1" indent="1"/>
    </xf>
    <xf numFmtId="16" fontId="11" fillId="0" borderId="1" xfId="0" applyNumberFormat="1" applyFont="1" applyBorder="1" applyAlignment="1">
      <alignment horizontal="left" indent="2"/>
    </xf>
    <xf numFmtId="0" fontId="100" fillId="3" borderId="0" xfId="0" applyFont="1" applyFill="1" applyAlignment="1">
      <alignment vertical="center"/>
    </xf>
    <xf numFmtId="0" fontId="76" fillId="0" borderId="7" xfId="0" applyFont="1" applyBorder="1" applyAlignment="1">
      <alignment horizontal="left" vertical="center" wrapText="1"/>
    </xf>
    <xf numFmtId="0" fontId="11" fillId="0" borderId="4" xfId="0" applyFont="1" applyBorder="1" applyAlignment="1">
      <alignment horizontal="left" wrapText="1"/>
    </xf>
    <xf numFmtId="16" fontId="11" fillId="3" borderId="1" xfId="0" applyNumberFormat="1" applyFont="1" applyFill="1" applyBorder="1" applyAlignment="1">
      <alignment horizontal="center" vertical="center"/>
    </xf>
    <xf numFmtId="16" fontId="3" fillId="3" borderId="1" xfId="0" applyNumberFormat="1" applyFont="1" applyFill="1" applyBorder="1" applyAlignment="1">
      <alignment horizontal="center" vertical="center" wrapText="1"/>
    </xf>
    <xf numFmtId="16" fontId="27" fillId="3" borderId="1" xfId="0" applyNumberFormat="1" applyFont="1" applyFill="1" applyBorder="1" applyAlignment="1">
      <alignment horizontal="left" vertical="center" indent="2"/>
    </xf>
    <xf numFmtId="16" fontId="11" fillId="3" borderId="1" xfId="0" applyNumberFormat="1" applyFont="1" applyFill="1" applyBorder="1" applyAlignment="1">
      <alignment horizontal="left" vertical="center" indent="3"/>
    </xf>
    <xf numFmtId="16" fontId="26" fillId="0" borderId="1" xfId="0" applyNumberFormat="1" applyFont="1" applyBorder="1" applyAlignment="1">
      <alignment horizontal="left" indent="2"/>
    </xf>
    <xf numFmtId="0" fontId="102" fillId="0" borderId="0" xfId="0" applyFont="1"/>
    <xf numFmtId="0" fontId="56" fillId="0" borderId="1" xfId="0" applyFont="1" applyBorder="1" applyAlignment="1">
      <alignment horizontal="left" vertical="center" wrapText="1" indent="2"/>
    </xf>
    <xf numFmtId="2" fontId="56" fillId="0" borderId="1" xfId="0" applyNumberFormat="1" applyFont="1" applyBorder="1" applyAlignment="1">
      <alignment horizontal="center" vertical="center"/>
    </xf>
    <xf numFmtId="2" fontId="56" fillId="0" borderId="1" xfId="0" applyNumberFormat="1" applyFont="1" applyBorder="1" applyAlignment="1">
      <alignment vertical="center"/>
    </xf>
    <xf numFmtId="0" fontId="56" fillId="0" borderId="1" xfId="0" applyFont="1" applyBorder="1" applyAlignment="1">
      <alignment horizontal="left" vertical="center" wrapText="1" indent="1"/>
    </xf>
    <xf numFmtId="0" fontId="11" fillId="0" borderId="0" xfId="0" applyFont="1" applyAlignment="1">
      <alignment horizontal="left" indent="1"/>
    </xf>
    <xf numFmtId="0" fontId="11" fillId="0" borderId="0" xfId="0" applyFont="1" applyAlignment="1">
      <alignment horizontal="left" wrapText="1" indent="1"/>
    </xf>
    <xf numFmtId="2" fontId="11" fillId="0" borderId="0" xfId="0" applyNumberFormat="1" applyFont="1" applyAlignment="1">
      <alignment horizontal="center" wrapText="1"/>
    </xf>
    <xf numFmtId="0" fontId="3" fillId="0" borderId="0" xfId="0" applyFont="1" applyAlignment="1">
      <alignment horizontal="left" vertical="center" wrapText="1" indent="1"/>
    </xf>
    <xf numFmtId="0" fontId="3" fillId="0" borderId="0" xfId="0" applyFont="1" applyAlignment="1">
      <alignment vertical="center" wrapText="1"/>
    </xf>
    <xf numFmtId="2" fontId="3" fillId="0" borderId="0" xfId="0" applyNumberFormat="1" applyFont="1" applyAlignment="1">
      <alignment horizontal="center" vertical="center"/>
    </xf>
    <xf numFmtId="2" fontId="11" fillId="0" borderId="0" xfId="0" applyNumberFormat="1" applyFont="1" applyAlignment="1">
      <alignment horizontal="center" vertical="center"/>
    </xf>
    <xf numFmtId="2" fontId="19" fillId="0" borderId="0" xfId="0" applyNumberFormat="1" applyFont="1" applyAlignment="1">
      <alignment horizontal="center" vertical="center" wrapText="1"/>
    </xf>
    <xf numFmtId="0" fontId="56" fillId="0" borderId="1" xfId="0" applyFont="1" applyBorder="1" applyAlignment="1">
      <alignment horizontal="left" vertical="center" indent="1"/>
    </xf>
    <xf numFmtId="2" fontId="56" fillId="0" borderId="2" xfId="0" applyNumberFormat="1" applyFont="1" applyBorder="1" applyAlignment="1">
      <alignment horizontal="center" vertical="center"/>
    </xf>
    <xf numFmtId="0" fontId="28" fillId="0" borderId="1" xfId="0" applyFont="1" applyBorder="1" applyAlignment="1">
      <alignment horizontal="left" vertical="center"/>
    </xf>
    <xf numFmtId="0" fontId="104" fillId="0" borderId="0" xfId="0" applyFont="1"/>
    <xf numFmtId="0" fontId="56" fillId="0" borderId="1" xfId="0" applyFont="1" applyBorder="1" applyAlignment="1">
      <alignment horizontal="center" vertical="center"/>
    </xf>
    <xf numFmtId="0" fontId="56" fillId="0" borderId="0" xfId="0" applyFont="1" applyAlignment="1">
      <alignment horizontal="left" vertical="center" indent="1"/>
    </xf>
    <xf numFmtId="0" fontId="76" fillId="0" borderId="7" xfId="0" applyFont="1" applyBorder="1" applyAlignment="1">
      <alignment horizontal="left" vertical="center" wrapText="1" indent="2"/>
    </xf>
    <xf numFmtId="16" fontId="27" fillId="2" borderId="1" xfId="0" applyNumberFormat="1" applyFont="1" applyFill="1" applyBorder="1" applyAlignment="1">
      <alignment horizontal="left" vertical="top" wrapText="1" indent="1"/>
    </xf>
    <xf numFmtId="49" fontId="105" fillId="2" borderId="1" xfId="0" applyNumberFormat="1" applyFont="1" applyFill="1" applyBorder="1" applyAlignment="1">
      <alignment horizontal="left" vertical="center" wrapText="1"/>
    </xf>
    <xf numFmtId="0" fontId="76" fillId="0" borderId="1" xfId="0" applyFont="1" applyBorder="1" applyAlignment="1">
      <alignment horizontal="left"/>
    </xf>
    <xf numFmtId="0" fontId="14" fillId="0" borderId="0" xfId="0" applyFont="1"/>
    <xf numFmtId="2" fontId="14" fillId="0" borderId="0" xfId="0" applyNumberFormat="1" applyFont="1" applyAlignment="1">
      <alignment horizontal="center"/>
    </xf>
    <xf numFmtId="0" fontId="54" fillId="2" borderId="0" xfId="0" applyFont="1" applyFill="1" applyAlignment="1">
      <alignment horizontal="left" vertical="center" wrapText="1" indent="2"/>
    </xf>
    <xf numFmtId="0" fontId="35" fillId="0" borderId="2" xfId="0" applyFont="1" applyBorder="1" applyAlignment="1">
      <alignment horizontal="left" indent="1"/>
    </xf>
    <xf numFmtId="164" fontId="76" fillId="0" borderId="1" xfId="0" applyNumberFormat="1" applyFont="1" applyBorder="1" applyAlignment="1">
      <alignment horizontal="center"/>
    </xf>
    <xf numFmtId="0" fontId="82" fillId="0" borderId="1" xfId="0" applyFont="1" applyBorder="1" applyAlignment="1">
      <alignment horizontal="right" wrapText="1" indent="1"/>
    </xf>
    <xf numFmtId="0" fontId="60" fillId="0" borderId="0" xfId="0" applyFont="1"/>
    <xf numFmtId="0" fontId="9" fillId="0" borderId="0" xfId="0" applyFont="1" applyAlignment="1">
      <alignment wrapText="1"/>
    </xf>
    <xf numFmtId="0" fontId="76" fillId="0" borderId="2" xfId="0" applyFont="1" applyBorder="1" applyAlignment="1">
      <alignment horizontal="center"/>
    </xf>
    <xf numFmtId="0" fontId="3" fillId="3" borderId="1" xfId="0" applyFont="1" applyFill="1" applyBorder="1" applyAlignment="1">
      <alignment horizontal="left" vertical="center" wrapText="1" indent="2"/>
    </xf>
    <xf numFmtId="0" fontId="35" fillId="0" borderId="0" xfId="0" applyFont="1" applyAlignment="1">
      <alignment horizontal="left" wrapText="1"/>
    </xf>
    <xf numFmtId="0" fontId="10" fillId="2" borderId="2" xfId="0" applyFont="1" applyFill="1" applyBorder="1" applyAlignment="1">
      <alignment horizontal="left" wrapText="1"/>
    </xf>
    <xf numFmtId="0" fontId="10" fillId="2" borderId="7" xfId="0" applyFont="1" applyFill="1" applyBorder="1" applyAlignment="1">
      <alignment horizontal="left" wrapText="1"/>
    </xf>
    <xf numFmtId="0" fontId="10" fillId="2" borderId="4" xfId="0" applyFont="1" applyFill="1" applyBorder="1" applyAlignment="1">
      <alignment horizontal="left" wrapText="1"/>
    </xf>
    <xf numFmtId="0" fontId="11" fillId="0" borderId="0" xfId="0" applyFont="1" applyAlignment="1">
      <alignment horizontal="right" wrapText="1"/>
    </xf>
    <xf numFmtId="0" fontId="5" fillId="0" borderId="0" xfId="0" applyFont="1" applyAlignment="1">
      <alignment horizontal="center" wrapText="1"/>
    </xf>
    <xf numFmtId="0" fontId="15" fillId="0" borderId="0" xfId="0" applyFont="1" applyAlignment="1">
      <alignment horizontal="right"/>
    </xf>
    <xf numFmtId="0" fontId="29" fillId="0" borderId="0" xfId="0" applyFont="1" applyAlignment="1">
      <alignment horizontal="right"/>
    </xf>
    <xf numFmtId="0" fontId="10" fillId="0" borderId="0" xfId="0" applyFont="1" applyAlignment="1">
      <alignment horizontal="center" wrapText="1"/>
    </xf>
    <xf numFmtId="0" fontId="10" fillId="2" borderId="11"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12"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2" fillId="0" borderId="0" xfId="0" applyFont="1" applyAlignment="1">
      <alignment horizontal="center" wrapText="1"/>
    </xf>
    <xf numFmtId="0" fontId="0" fillId="0" borderId="0" xfId="0" applyAlignment="1">
      <alignment horizontal="right"/>
    </xf>
    <xf numFmtId="0" fontId="3" fillId="0" borderId="0" xfId="0" applyFont="1" applyAlignment="1">
      <alignment horizontal="right"/>
    </xf>
    <xf numFmtId="0" fontId="3" fillId="0" borderId="0" xfId="0" applyFont="1" applyAlignment="1">
      <alignment horizontal="left" wrapText="1"/>
    </xf>
    <xf numFmtId="0" fontId="34" fillId="0" borderId="2" xfId="0" applyFont="1" applyBorder="1" applyAlignment="1">
      <alignment horizontal="left" wrapText="1"/>
    </xf>
    <xf numFmtId="0" fontId="34" fillId="0" borderId="7" xfId="0" applyFont="1" applyBorder="1" applyAlignment="1">
      <alignment horizontal="left" wrapText="1"/>
    </xf>
    <xf numFmtId="0" fontId="34" fillId="0" borderId="4" xfId="0" applyFont="1" applyBorder="1" applyAlignment="1">
      <alignment horizontal="left" wrapText="1"/>
    </xf>
    <xf numFmtId="0" fontId="34" fillId="2" borderId="2" xfId="0" applyFont="1" applyFill="1" applyBorder="1" applyAlignment="1">
      <alignment horizontal="left" vertical="center" wrapText="1"/>
    </xf>
    <xf numFmtId="0" fontId="34" fillId="2" borderId="7" xfId="0" applyFont="1" applyFill="1" applyBorder="1" applyAlignment="1">
      <alignment horizontal="left" vertical="center" wrapText="1"/>
    </xf>
    <xf numFmtId="0" fontId="34" fillId="2" borderId="4" xfId="0" applyFont="1" applyFill="1" applyBorder="1" applyAlignment="1">
      <alignment horizontal="left" vertical="center" wrapText="1"/>
    </xf>
    <xf numFmtId="0" fontId="11" fillId="0" borderId="0" xfId="0" applyFont="1" applyAlignment="1">
      <alignment horizontal="right"/>
    </xf>
    <xf numFmtId="0" fontId="17" fillId="0" borderId="0" xfId="0" applyFont="1" applyAlignment="1">
      <alignment horizontal="center" wrapText="1"/>
    </xf>
    <xf numFmtId="0" fontId="39" fillId="0" borderId="2" xfId="0" applyFont="1" applyBorder="1" applyAlignment="1">
      <alignment horizontal="left" wrapText="1"/>
    </xf>
    <xf numFmtId="0" fontId="39" fillId="0" borderId="7" xfId="0" applyFont="1" applyBorder="1" applyAlignment="1">
      <alignment horizontal="left" wrapText="1"/>
    </xf>
    <xf numFmtId="0" fontId="39" fillId="0" borderId="4" xfId="0" applyFont="1" applyBorder="1" applyAlignment="1">
      <alignment horizontal="left" wrapText="1"/>
    </xf>
    <xf numFmtId="0" fontId="19" fillId="0" borderId="2" xfId="0" applyFont="1" applyBorder="1" applyAlignment="1">
      <alignment horizontal="center" wrapText="1"/>
    </xf>
    <xf numFmtId="0" fontId="19" fillId="0" borderId="7" xfId="0" applyFont="1" applyBorder="1" applyAlignment="1">
      <alignment horizontal="center" wrapText="1"/>
    </xf>
    <xf numFmtId="0" fontId="19" fillId="0" borderId="4" xfId="0" applyFont="1" applyBorder="1" applyAlignment="1">
      <alignment horizontal="center" wrapText="1"/>
    </xf>
    <xf numFmtId="0" fontId="19" fillId="0" borderId="1" xfId="0" applyFont="1" applyBorder="1" applyAlignment="1">
      <alignment horizontal="center"/>
    </xf>
    <xf numFmtId="2" fontId="76" fillId="0" borderId="7" xfId="0" applyNumberFormat="1" applyFont="1" applyBorder="1" applyAlignment="1">
      <alignment horizontal="center" vertical="center" wrapText="1"/>
    </xf>
    <xf numFmtId="2" fontId="76" fillId="0" borderId="4" xfId="0" applyNumberFormat="1" applyFont="1" applyBorder="1" applyAlignment="1">
      <alignment horizontal="center" vertical="center" wrapText="1"/>
    </xf>
    <xf numFmtId="0" fontId="56" fillId="0" borderId="2" xfId="0" applyFont="1" applyBorder="1" applyAlignment="1">
      <alignment horizontal="left" vertical="center" wrapText="1" indent="2"/>
    </xf>
    <xf numFmtId="0" fontId="56" fillId="0" borderId="7" xfId="0" applyFont="1" applyBorder="1" applyAlignment="1">
      <alignment horizontal="left" vertical="center" wrapText="1" indent="2"/>
    </xf>
    <xf numFmtId="0" fontId="56" fillId="0" borderId="4" xfId="0" applyFont="1" applyBorder="1" applyAlignment="1">
      <alignment horizontal="left" vertical="center" wrapText="1" indent="2"/>
    </xf>
    <xf numFmtId="2" fontId="56" fillId="0" borderId="1" xfId="0" applyNumberFormat="1" applyFont="1" applyBorder="1" applyAlignment="1">
      <alignment horizontal="center" vertical="center" wrapText="1"/>
    </xf>
    <xf numFmtId="2" fontId="3" fillId="0" borderId="7" xfId="0" applyNumberFormat="1" applyFont="1" applyBorder="1" applyAlignment="1">
      <alignment horizontal="center" vertical="center" wrapText="1"/>
    </xf>
    <xf numFmtId="2" fontId="3" fillId="0" borderId="4" xfId="0" applyNumberFormat="1" applyFont="1" applyBorder="1" applyAlignment="1">
      <alignment horizontal="center" vertical="center" wrapText="1"/>
    </xf>
    <xf numFmtId="0" fontId="61" fillId="0" borderId="2" xfId="0" applyFont="1" applyBorder="1" applyAlignment="1">
      <alignment horizontal="left" vertical="center" wrapText="1" indent="1"/>
    </xf>
    <xf numFmtId="0" fontId="61" fillId="0" borderId="7" xfId="0" applyFont="1" applyBorder="1" applyAlignment="1">
      <alignment horizontal="left" vertical="center" wrapText="1" indent="1"/>
    </xf>
    <xf numFmtId="0" fontId="61" fillId="0" borderId="4" xfId="0" applyFont="1" applyBorder="1" applyAlignment="1">
      <alignment horizontal="left" vertical="center" wrapText="1" indent="1"/>
    </xf>
    <xf numFmtId="0" fontId="3" fillId="0" borderId="2" xfId="0" applyFont="1" applyBorder="1" applyAlignment="1">
      <alignment horizontal="left" vertical="center" wrapText="1" indent="2"/>
    </xf>
    <xf numFmtId="0" fontId="3" fillId="0" borderId="7" xfId="0" applyFont="1" applyBorder="1" applyAlignment="1">
      <alignment horizontal="left" vertical="center" wrapText="1" indent="2"/>
    </xf>
    <xf numFmtId="0" fontId="27" fillId="0" borderId="2" xfId="0" applyFont="1" applyBorder="1" applyAlignment="1">
      <alignment horizontal="left" vertical="center" wrapText="1" indent="1"/>
    </xf>
    <xf numFmtId="0" fontId="27" fillId="0" borderId="7" xfId="0" applyFont="1" applyBorder="1" applyAlignment="1">
      <alignment horizontal="left" vertical="center" wrapText="1" indent="1"/>
    </xf>
    <xf numFmtId="0" fontId="27" fillId="0" borderId="4" xfId="0" applyFont="1" applyBorder="1" applyAlignment="1">
      <alignment horizontal="left" vertical="center" wrapText="1" indent="1"/>
    </xf>
    <xf numFmtId="0" fontId="11" fillId="0" borderId="2" xfId="0" applyFont="1" applyBorder="1" applyAlignment="1">
      <alignment horizontal="center"/>
    </xf>
    <xf numFmtId="0" fontId="11" fillId="0" borderId="7" xfId="0" applyFont="1" applyBorder="1" applyAlignment="1">
      <alignment horizontal="center"/>
    </xf>
    <xf numFmtId="0" fontId="11" fillId="0" borderId="4" xfId="0" applyFont="1" applyBorder="1" applyAlignment="1">
      <alignment horizontal="center"/>
    </xf>
    <xf numFmtId="0" fontId="11" fillId="0" borderId="2" xfId="0" applyFont="1" applyBorder="1" applyAlignment="1">
      <alignment horizontal="left" vertical="center" wrapText="1" indent="2"/>
    </xf>
    <xf numFmtId="0" fontId="11" fillId="0" borderId="7" xfId="0" applyFont="1" applyBorder="1" applyAlignment="1">
      <alignment horizontal="left" vertical="center" wrapText="1" indent="2"/>
    </xf>
    <xf numFmtId="0" fontId="11" fillId="0" borderId="4" xfId="0" applyFont="1" applyBorder="1" applyAlignment="1">
      <alignment horizontal="left" vertical="center" wrapText="1" indent="2"/>
    </xf>
    <xf numFmtId="0" fontId="27" fillId="0" borderId="2" xfId="0" applyFont="1" applyBorder="1" applyAlignment="1">
      <alignment horizontal="left" vertical="center" wrapText="1"/>
    </xf>
    <xf numFmtId="0" fontId="27" fillId="0" borderId="4" xfId="0" applyFont="1" applyBorder="1" applyAlignment="1">
      <alignment horizontal="left"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2" xfId="0" applyFont="1" applyBorder="1" applyAlignment="1">
      <alignment horizontal="left" vertical="center" wrapText="1" indent="3"/>
    </xf>
    <xf numFmtId="0" fontId="3" fillId="0" borderId="4" xfId="0" applyFont="1" applyBorder="1" applyAlignment="1">
      <alignment horizontal="left" vertical="center" wrapText="1" indent="3"/>
    </xf>
    <xf numFmtId="0" fontId="28" fillId="0" borderId="2" xfId="0" applyFont="1" applyBorder="1" applyAlignment="1">
      <alignment horizontal="left" vertical="center" wrapText="1" indent="2"/>
    </xf>
    <xf numFmtId="0" fontId="28" fillId="0" borderId="7" xfId="0" applyFont="1" applyBorder="1" applyAlignment="1">
      <alignment horizontal="left" vertical="center" wrapText="1" indent="2"/>
    </xf>
    <xf numFmtId="0" fontId="3" fillId="0" borderId="4" xfId="0" applyFont="1" applyBorder="1" applyAlignment="1">
      <alignment horizontal="left" vertical="center" wrapText="1" indent="2"/>
    </xf>
    <xf numFmtId="0" fontId="63" fillId="3" borderId="2" xfId="0" applyFont="1" applyFill="1" applyBorder="1" applyAlignment="1">
      <alignment horizontal="left" wrapText="1"/>
    </xf>
    <xf numFmtId="0" fontId="63" fillId="3" borderId="7" xfId="0" applyFont="1" applyFill="1" applyBorder="1" applyAlignment="1">
      <alignment horizontal="left" wrapText="1"/>
    </xf>
    <xf numFmtId="0" fontId="63" fillId="3" borderId="4" xfId="0" applyFont="1" applyFill="1" applyBorder="1" applyAlignment="1">
      <alignment horizontal="left" wrapText="1"/>
    </xf>
    <xf numFmtId="2" fontId="3" fillId="0" borderId="1" xfId="0" applyNumberFormat="1" applyFont="1" applyBorder="1" applyAlignment="1">
      <alignment horizontal="center" vertical="center"/>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10" fillId="0" borderId="1" xfId="0" applyFont="1" applyBorder="1" applyAlignment="1">
      <alignment horizontal="left" vertical="center" wrapText="1" indent="1"/>
    </xf>
    <xf numFmtId="0" fontId="3" fillId="0" borderId="1" xfId="0" applyFont="1" applyBorder="1" applyAlignment="1">
      <alignment horizontal="left" vertical="center" wrapText="1" indent="2"/>
    </xf>
    <xf numFmtId="0" fontId="11" fillId="0" borderId="2" xfId="0" applyFont="1" applyBorder="1" applyAlignment="1">
      <alignment vertical="center" wrapText="1"/>
    </xf>
    <xf numFmtId="0" fontId="11" fillId="0" borderId="7" xfId="0" applyFont="1" applyBorder="1" applyAlignment="1">
      <alignment vertical="center" wrapText="1"/>
    </xf>
    <xf numFmtId="0" fontId="11" fillId="0" borderId="4" xfId="0" applyFont="1" applyBorder="1" applyAlignment="1">
      <alignment vertical="center" wrapText="1"/>
    </xf>
    <xf numFmtId="0" fontId="37" fillId="0" borderId="2" xfId="0" applyFont="1" applyBorder="1" applyAlignment="1">
      <alignment horizontal="left" vertical="center" wrapText="1"/>
    </xf>
    <xf numFmtId="0" fontId="37" fillId="0" borderId="7" xfId="0" applyFont="1" applyBorder="1" applyAlignment="1">
      <alignment horizontal="left" vertical="center" wrapText="1"/>
    </xf>
    <xf numFmtId="0" fontId="37" fillId="0" borderId="4" xfId="0" applyFont="1" applyBorder="1" applyAlignment="1">
      <alignment horizontal="left" vertical="center" wrapText="1"/>
    </xf>
    <xf numFmtId="2" fontId="3" fillId="0" borderId="2" xfId="0" applyNumberFormat="1" applyFont="1" applyBorder="1" applyAlignment="1">
      <alignment horizontal="center"/>
    </xf>
    <xf numFmtId="2" fontId="3" fillId="0" borderId="7" xfId="0" applyNumberFormat="1" applyFont="1" applyBorder="1" applyAlignment="1">
      <alignment horizontal="center"/>
    </xf>
    <xf numFmtId="2" fontId="3" fillId="0" borderId="4" xfId="0" applyNumberFormat="1" applyFont="1" applyBorder="1" applyAlignment="1">
      <alignment horizontal="center"/>
    </xf>
    <xf numFmtId="0" fontId="10" fillId="0" borderId="2" xfId="0" applyFont="1" applyBorder="1" applyAlignment="1">
      <alignment horizontal="left" vertical="center" wrapText="1" indent="1"/>
    </xf>
    <xf numFmtId="0" fontId="10" fillId="0" borderId="7" xfId="0" applyFont="1" applyBorder="1" applyAlignment="1">
      <alignment horizontal="left" vertical="center" wrapText="1" indent="1"/>
    </xf>
    <xf numFmtId="0" fontId="10" fillId="0" borderId="4" xfId="0" applyFont="1" applyBorder="1" applyAlignment="1">
      <alignment horizontal="left" vertical="center" wrapText="1" indent="1"/>
    </xf>
    <xf numFmtId="2" fontId="3" fillId="0" borderId="7" xfId="0" applyNumberFormat="1" applyFont="1" applyBorder="1" applyAlignment="1">
      <alignment horizontal="center" vertical="center"/>
    </xf>
    <xf numFmtId="2" fontId="3" fillId="0" borderId="4" xfId="0" applyNumberFormat="1" applyFont="1" applyBorder="1" applyAlignment="1">
      <alignment horizontal="center" vertical="center"/>
    </xf>
    <xf numFmtId="0" fontId="3" fillId="0" borderId="1" xfId="0" applyFont="1" applyBorder="1" applyAlignment="1">
      <alignment horizontal="center" vertical="center" wrapText="1"/>
    </xf>
    <xf numFmtId="0" fontId="76"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3" fillId="0" borderId="2" xfId="0" applyFont="1" applyBorder="1" applyAlignment="1">
      <alignment horizontal="center" vertical="center" wrapText="1"/>
    </xf>
    <xf numFmtId="0" fontId="37" fillId="0" borderId="7" xfId="0" applyFont="1" applyBorder="1" applyAlignment="1">
      <alignment horizontal="left" vertical="center" wrapText="1" indent="1"/>
    </xf>
    <xf numFmtId="0" fontId="37" fillId="0" borderId="4" xfId="0" applyFont="1" applyBorder="1" applyAlignment="1">
      <alignment horizontal="left" vertical="center" wrapText="1" indent="1"/>
    </xf>
    <xf numFmtId="0" fontId="10" fillId="2" borderId="1" xfId="0" applyFont="1" applyFill="1" applyBorder="1" applyAlignment="1">
      <alignment horizontal="left" vertical="center" wrapText="1"/>
    </xf>
    <xf numFmtId="0" fontId="11" fillId="0" borderId="2" xfId="0" applyFont="1" applyBorder="1" applyAlignment="1">
      <alignment horizontal="left" vertical="center" wrapText="1" indent="3"/>
    </xf>
    <xf numFmtId="0" fontId="11" fillId="0" borderId="4" xfId="0" applyFont="1" applyBorder="1" applyAlignment="1">
      <alignment horizontal="left" vertical="center" wrapText="1" indent="3"/>
    </xf>
    <xf numFmtId="0" fontId="3" fillId="0" borderId="2" xfId="0" applyFont="1" applyBorder="1" applyAlignment="1">
      <alignment horizontal="left" vertical="center" wrapText="1" indent="1"/>
    </xf>
    <xf numFmtId="0" fontId="3" fillId="0" borderId="7" xfId="0" applyFont="1" applyBorder="1" applyAlignment="1">
      <alignment horizontal="left" vertical="center" wrapText="1" indent="1"/>
    </xf>
    <xf numFmtId="0" fontId="3" fillId="0" borderId="4" xfId="0" applyFont="1" applyBorder="1" applyAlignment="1">
      <alignment horizontal="left" vertical="center" wrapText="1" indent="1"/>
    </xf>
    <xf numFmtId="0" fontId="37" fillId="0" borderId="2"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4" xfId="0" applyFont="1" applyBorder="1" applyAlignment="1">
      <alignment horizontal="center" vertical="center" wrapText="1"/>
    </xf>
    <xf numFmtId="0" fontId="27" fillId="2" borderId="1" xfId="0" applyFont="1" applyFill="1" applyBorder="1" applyAlignment="1">
      <alignment horizontal="left" vertical="center" wrapText="1"/>
    </xf>
    <xf numFmtId="0" fontId="37" fillId="0" borderId="2" xfId="0" applyFont="1" applyBorder="1" applyAlignment="1">
      <alignment horizontal="left" vertical="top" wrapText="1"/>
    </xf>
    <xf numFmtId="0" fontId="37" fillId="0" borderId="7" xfId="0" applyFont="1" applyBorder="1" applyAlignment="1">
      <alignment horizontal="left" vertical="top" wrapText="1"/>
    </xf>
    <xf numFmtId="0" fontId="37" fillId="0" borderId="4" xfId="0" applyFont="1" applyBorder="1" applyAlignment="1">
      <alignment horizontal="left" vertical="top" wrapText="1"/>
    </xf>
    <xf numFmtId="0" fontId="3" fillId="0" borderId="2" xfId="0" applyFont="1" applyBorder="1" applyAlignment="1">
      <alignment horizontal="center" wrapText="1"/>
    </xf>
    <xf numFmtId="0" fontId="3" fillId="0" borderId="7" xfId="0" applyFont="1" applyBorder="1" applyAlignment="1">
      <alignment horizontal="center" wrapText="1"/>
    </xf>
    <xf numFmtId="0" fontId="3" fillId="0" borderId="4" xfId="0" applyFont="1" applyBorder="1" applyAlignment="1">
      <alignment horizontal="center" wrapText="1"/>
    </xf>
    <xf numFmtId="0" fontId="22" fillId="0" borderId="2" xfId="0" applyFont="1" applyBorder="1" applyAlignment="1">
      <alignment horizontal="left" wrapText="1"/>
    </xf>
    <xf numFmtId="0" fontId="22" fillId="0" borderId="7" xfId="0" applyFont="1" applyBorder="1" applyAlignment="1">
      <alignment horizontal="left" wrapText="1"/>
    </xf>
    <xf numFmtId="0" fontId="22" fillId="0" borderId="4" xfId="0" applyFont="1" applyBorder="1" applyAlignment="1">
      <alignment horizontal="left" wrapText="1"/>
    </xf>
    <xf numFmtId="0" fontId="76" fillId="0" borderId="2" xfId="0" applyFont="1" applyBorder="1" applyAlignment="1">
      <alignment horizontal="left" vertical="center" wrapText="1" indent="2"/>
    </xf>
    <xf numFmtId="0" fontId="76" fillId="0" borderId="7" xfId="0" applyFont="1" applyBorder="1" applyAlignment="1">
      <alignment horizontal="left" vertical="center" wrapText="1" indent="2"/>
    </xf>
    <xf numFmtId="0" fontId="76" fillId="0" borderId="4" xfId="0" applyFont="1" applyBorder="1" applyAlignment="1">
      <alignment horizontal="left" vertical="center" wrapText="1" indent="2"/>
    </xf>
    <xf numFmtId="0" fontId="10" fillId="0" borderId="7" xfId="0" applyFont="1" applyBorder="1" applyAlignment="1">
      <alignment horizontal="left" vertical="center" wrapText="1"/>
    </xf>
    <xf numFmtId="0" fontId="17" fillId="0" borderId="0" xfId="0" applyFont="1" applyAlignment="1">
      <alignment horizontal="center" vertical="center" wrapText="1"/>
    </xf>
    <xf numFmtId="0" fontId="39" fillId="0" borderId="2" xfId="0" applyFont="1" applyBorder="1" applyAlignment="1">
      <alignment horizontal="left" vertical="center" wrapText="1"/>
    </xf>
    <xf numFmtId="0" fontId="83" fillId="0" borderId="7" xfId="0" applyFont="1" applyBorder="1" applyAlignment="1">
      <alignment horizontal="left" vertical="center" wrapText="1"/>
    </xf>
    <xf numFmtId="0" fontId="83" fillId="0" borderId="4" xfId="0" applyFont="1" applyBorder="1" applyAlignment="1">
      <alignment horizontal="left" vertical="center" wrapText="1"/>
    </xf>
    <xf numFmtId="0" fontId="17" fillId="2" borderId="2" xfId="0" applyFont="1" applyFill="1" applyBorder="1" applyAlignment="1">
      <alignment horizontal="left" vertical="center" wrapText="1"/>
    </xf>
    <xf numFmtId="0" fontId="17" fillId="2" borderId="7"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2" borderId="2" xfId="0" applyFont="1" applyFill="1" applyBorder="1" applyAlignment="1">
      <alignment horizontal="left" wrapText="1"/>
    </xf>
    <xf numFmtId="0" fontId="17" fillId="2" borderId="7" xfId="0" applyFont="1" applyFill="1" applyBorder="1" applyAlignment="1">
      <alignment horizontal="left" wrapText="1"/>
    </xf>
    <xf numFmtId="0" fontId="17" fillId="2" borderId="4" xfId="0" applyFont="1" applyFill="1" applyBorder="1" applyAlignment="1">
      <alignment horizontal="left" wrapText="1"/>
    </xf>
    <xf numFmtId="0" fontId="5" fillId="0" borderId="0" xfId="0" applyFont="1" applyAlignment="1">
      <alignment horizontal="center"/>
    </xf>
    <xf numFmtId="49" fontId="17" fillId="2" borderId="2" xfId="0" applyNumberFormat="1" applyFont="1" applyFill="1" applyBorder="1" applyAlignment="1">
      <alignment horizontal="left" vertical="center" wrapText="1"/>
    </xf>
    <xf numFmtId="49" fontId="17" fillId="2" borderId="7" xfId="0" applyNumberFormat="1" applyFont="1" applyFill="1" applyBorder="1" applyAlignment="1">
      <alignment horizontal="left" vertical="center" wrapText="1"/>
    </xf>
    <xf numFmtId="49" fontId="17" fillId="2" borderId="4" xfId="0" applyNumberFormat="1" applyFont="1" applyFill="1" applyBorder="1" applyAlignment="1">
      <alignment horizontal="left" vertical="center" wrapText="1"/>
    </xf>
    <xf numFmtId="0" fontId="17" fillId="2" borderId="2" xfId="0" applyFont="1" applyFill="1" applyBorder="1" applyAlignment="1">
      <alignment horizontal="left" vertical="top" wrapText="1"/>
    </xf>
    <xf numFmtId="0" fontId="17" fillId="2" borderId="7" xfId="0" applyFont="1" applyFill="1" applyBorder="1" applyAlignment="1">
      <alignment horizontal="left" vertical="top" wrapText="1"/>
    </xf>
    <xf numFmtId="0" fontId="17" fillId="2" borderId="4" xfId="0" applyFont="1" applyFill="1" applyBorder="1" applyAlignment="1">
      <alignment horizontal="left" vertical="top" wrapText="1"/>
    </xf>
    <xf numFmtId="0" fontId="5" fillId="2" borderId="1" xfId="0" applyFont="1" applyFill="1" applyBorder="1" applyAlignment="1">
      <alignment horizontal="left"/>
    </xf>
    <xf numFmtId="2" fontId="19" fillId="0" borderId="2" xfId="0" applyNumberFormat="1" applyFont="1" applyBorder="1" applyAlignment="1">
      <alignment horizontal="center" vertical="center" wrapText="1"/>
    </xf>
    <xf numFmtId="2" fontId="19" fillId="0" borderId="7" xfId="0" applyNumberFormat="1" applyFont="1" applyBorder="1" applyAlignment="1">
      <alignment horizontal="center" vertical="center" wrapText="1"/>
    </xf>
    <xf numFmtId="2" fontId="19" fillId="0" borderId="4" xfId="0" applyNumberFormat="1" applyFont="1" applyBorder="1" applyAlignment="1">
      <alignment horizontal="center" vertical="center" wrapText="1"/>
    </xf>
    <xf numFmtId="0" fontId="17" fillId="0" borderId="0" xfId="0" applyFont="1" applyAlignment="1">
      <alignment horizontal="center"/>
    </xf>
    <xf numFmtId="0" fontId="39" fillId="0" borderId="1" xfId="0" applyFont="1" applyBorder="1" applyAlignment="1">
      <alignment horizontal="left" wrapText="1" indent="1"/>
    </xf>
    <xf numFmtId="0" fontId="103" fillId="0" borderId="1" xfId="0" applyFont="1" applyBorder="1" applyAlignment="1">
      <alignment horizontal="left" wrapText="1" indent="1"/>
    </xf>
    <xf numFmtId="0" fontId="27" fillId="2" borderId="2" xfId="0" applyFont="1" applyFill="1" applyBorder="1" applyAlignment="1">
      <alignment horizontal="left" vertical="top" wrapText="1"/>
    </xf>
    <xf numFmtId="0" fontId="27" fillId="2" borderId="7" xfId="0" applyFont="1" applyFill="1" applyBorder="1" applyAlignment="1">
      <alignment horizontal="left" vertical="top" wrapText="1"/>
    </xf>
    <xf numFmtId="0" fontId="27" fillId="2" borderId="4" xfId="0" applyFont="1" applyFill="1" applyBorder="1" applyAlignment="1">
      <alignment horizontal="left" vertical="top" wrapText="1"/>
    </xf>
    <xf numFmtId="49" fontId="105" fillId="2" borderId="2" xfId="0" applyNumberFormat="1" applyFont="1" applyFill="1" applyBorder="1" applyAlignment="1">
      <alignment horizontal="left" vertical="center" wrapText="1"/>
    </xf>
    <xf numFmtId="49" fontId="105" fillId="2" borderId="7" xfId="0" applyNumberFormat="1" applyFont="1" applyFill="1" applyBorder="1" applyAlignment="1">
      <alignment horizontal="left" vertical="center" wrapText="1"/>
    </xf>
    <xf numFmtId="49" fontId="105" fillId="2" borderId="4" xfId="0" applyNumberFormat="1" applyFont="1" applyFill="1" applyBorder="1" applyAlignment="1">
      <alignment horizontal="left" vertical="center" wrapText="1"/>
    </xf>
    <xf numFmtId="0" fontId="7" fillId="2" borderId="1" xfId="0" applyFont="1" applyFill="1" applyBorder="1" applyAlignment="1">
      <alignment horizontal="left" vertical="center" wrapText="1"/>
    </xf>
    <xf numFmtId="0" fontId="3" fillId="0" borderId="0" xfId="0" applyFont="1"/>
    <xf numFmtId="0" fontId="10" fillId="0" borderId="1" xfId="0" applyFont="1" applyBorder="1" applyAlignment="1">
      <alignment horizontal="left" wrapText="1"/>
    </xf>
    <xf numFmtId="49" fontId="17" fillId="0" borderId="1" xfId="0" applyNumberFormat="1" applyFont="1" applyBorder="1" applyAlignment="1">
      <alignment horizontal="left" vertical="center" wrapText="1"/>
    </xf>
    <xf numFmtId="0" fontId="10" fillId="0" borderId="1" xfId="0" applyFont="1" applyBorder="1" applyAlignment="1">
      <alignment horizontal="left"/>
    </xf>
    <xf numFmtId="0" fontId="10" fillId="0" borderId="2" xfId="0" applyFont="1" applyBorder="1" applyAlignment="1">
      <alignment horizontal="left" wrapText="1"/>
    </xf>
    <xf numFmtId="0" fontId="10" fillId="0" borderId="7" xfId="0" applyFont="1" applyBorder="1" applyAlignment="1">
      <alignment horizontal="left" wrapText="1"/>
    </xf>
    <xf numFmtId="0" fontId="45" fillId="0" borderId="1" xfId="0" applyFont="1" applyBorder="1" applyAlignment="1">
      <alignment horizontal="left" vertical="center" indent="1"/>
    </xf>
    <xf numFmtId="0" fontId="45" fillId="0" borderId="1" xfId="0" applyFont="1" applyBorder="1" applyAlignment="1">
      <alignment horizontal="left" vertical="center" wrapText="1" indent="1"/>
    </xf>
    <xf numFmtId="0" fontId="37" fillId="0" borderId="2" xfId="0" applyFont="1" applyBorder="1" applyAlignment="1">
      <alignment horizontal="left"/>
    </xf>
    <xf numFmtId="0" fontId="37" fillId="0" borderId="7" xfId="0" applyFont="1" applyBorder="1" applyAlignment="1">
      <alignment horizontal="left"/>
    </xf>
    <xf numFmtId="0" fontId="37" fillId="0" borderId="4" xfId="0" applyFont="1" applyBorder="1" applyAlignment="1">
      <alignment horizontal="left"/>
    </xf>
    <xf numFmtId="0" fontId="10" fillId="0" borderId="1" xfId="0" applyFont="1" applyBorder="1" applyAlignment="1">
      <alignment horizontal="left" vertical="center" wrapText="1"/>
    </xf>
    <xf numFmtId="0" fontId="10" fillId="2" borderId="5" xfId="0" applyFont="1" applyFill="1" applyBorder="1" applyAlignment="1">
      <alignment horizontal="left" wrapText="1"/>
    </xf>
    <xf numFmtId="0" fontId="10" fillId="2" borderId="10" xfId="0" applyFont="1" applyFill="1" applyBorder="1" applyAlignment="1">
      <alignment horizontal="left" wrapText="1"/>
    </xf>
    <xf numFmtId="0" fontId="10" fillId="2" borderId="1" xfId="0" applyFont="1" applyFill="1" applyBorder="1" applyAlignment="1">
      <alignment horizontal="left" wrapText="1"/>
    </xf>
    <xf numFmtId="49" fontId="17" fillId="2" borderId="1" xfId="0" applyNumberFormat="1" applyFont="1" applyFill="1" applyBorder="1" applyAlignment="1">
      <alignment horizontal="left" vertical="center" wrapText="1"/>
    </xf>
    <xf numFmtId="0" fontId="10" fillId="2" borderId="1" xfId="0" applyFont="1" applyFill="1" applyBorder="1" applyAlignment="1">
      <alignment horizontal="left"/>
    </xf>
    <xf numFmtId="0" fontId="10" fillId="2" borderId="2" xfId="0" applyFont="1" applyFill="1" applyBorder="1" applyAlignment="1">
      <alignment horizontal="left"/>
    </xf>
    <xf numFmtId="0" fontId="45" fillId="0" borderId="2" xfId="0" applyFont="1" applyBorder="1" applyAlignment="1">
      <alignment horizontal="left" vertical="center" indent="1"/>
    </xf>
    <xf numFmtId="0" fontId="45" fillId="0" borderId="7" xfId="0" applyFont="1" applyBorder="1" applyAlignment="1">
      <alignment horizontal="left" vertical="center" indent="1"/>
    </xf>
    <xf numFmtId="0" fontId="45" fillId="0" borderId="4" xfId="0" applyFont="1" applyBorder="1" applyAlignment="1">
      <alignment horizontal="left" vertical="center" indent="1"/>
    </xf>
    <xf numFmtId="0" fontId="45" fillId="0" borderId="2" xfId="0" applyFont="1" applyBorder="1" applyAlignment="1">
      <alignment vertical="center"/>
    </xf>
    <xf numFmtId="0" fontId="45" fillId="0" borderId="7" xfId="0" applyFont="1" applyBorder="1" applyAlignment="1">
      <alignment vertical="center"/>
    </xf>
    <xf numFmtId="0" fontId="45" fillId="0" borderId="4" xfId="0" applyFont="1" applyBorder="1" applyAlignment="1">
      <alignment vertical="center"/>
    </xf>
    <xf numFmtId="0" fontId="45" fillId="0" borderId="2" xfId="0" applyFont="1" applyBorder="1" applyAlignment="1">
      <alignment horizontal="left" vertical="center" wrapText="1" indent="1"/>
    </xf>
    <xf numFmtId="0" fontId="45" fillId="0" borderId="7" xfId="0" applyFont="1" applyBorder="1" applyAlignment="1">
      <alignment horizontal="left" vertical="center" wrapText="1" indent="1"/>
    </xf>
    <xf numFmtId="0" fontId="45" fillId="0" borderId="4" xfId="0" applyFont="1" applyBorder="1" applyAlignment="1">
      <alignment horizontal="left" vertical="center" wrapText="1" indent="1"/>
    </xf>
    <xf numFmtId="0" fontId="3" fillId="0" borderId="0" xfId="0" applyFont="1" applyAlignment="1">
      <alignment wrapText="1"/>
    </xf>
    <xf numFmtId="0" fontId="45" fillId="3" borderId="1" xfId="0" applyFont="1" applyFill="1" applyBorder="1" applyAlignment="1">
      <alignment horizontal="left" wrapText="1"/>
    </xf>
    <xf numFmtId="0" fontId="10" fillId="0" borderId="4" xfId="0" applyFont="1" applyBorder="1" applyAlignment="1">
      <alignment horizontal="left" wrapText="1"/>
    </xf>
    <xf numFmtId="0" fontId="76" fillId="0" borderId="0" xfId="0" applyFont="1" applyAlignment="1">
      <alignment horizontal="left" wrapText="1"/>
    </xf>
    <xf numFmtId="0" fontId="61" fillId="2" borderId="2" xfId="0" applyFont="1" applyFill="1" applyBorder="1" applyAlignment="1">
      <alignment horizontal="left" wrapText="1"/>
    </xf>
    <xf numFmtId="0" fontId="61" fillId="2" borderId="7" xfId="0" applyFont="1" applyFill="1" applyBorder="1" applyAlignment="1">
      <alignment horizontal="left" wrapText="1"/>
    </xf>
    <xf numFmtId="0" fontId="61" fillId="2" borderId="4" xfId="0" applyFont="1" applyFill="1" applyBorder="1" applyAlignment="1">
      <alignment horizontal="left" wrapText="1"/>
    </xf>
    <xf numFmtId="16" fontId="82" fillId="3" borderId="2" xfId="0" applyNumberFormat="1" applyFont="1" applyFill="1" applyBorder="1" applyAlignment="1">
      <alignment horizontal="left" vertical="center"/>
    </xf>
    <xf numFmtId="16" fontId="72" fillId="3" borderId="7" xfId="0" applyNumberFormat="1" applyFont="1" applyFill="1" applyBorder="1" applyAlignment="1">
      <alignment horizontal="left" vertical="center"/>
    </xf>
    <xf numFmtId="16" fontId="72" fillId="3" borderId="4" xfId="0" applyNumberFormat="1" applyFont="1" applyFill="1" applyBorder="1" applyAlignment="1">
      <alignment horizontal="left" vertical="center"/>
    </xf>
    <xf numFmtId="2" fontId="39" fillId="0" borderId="1" xfId="0" applyNumberFormat="1" applyFont="1" applyBorder="1" applyAlignment="1">
      <alignment horizontal="center"/>
    </xf>
    <xf numFmtId="9" fontId="11" fillId="0" borderId="1" xfId="1" applyFont="1" applyBorder="1" applyAlignment="1" applyProtection="1">
      <alignment horizontal="center"/>
    </xf>
    <xf numFmtId="49" fontId="12" fillId="0" borderId="1" xfId="0" applyNumberFormat="1" applyFont="1" applyBorder="1" applyAlignment="1">
      <alignment horizontal="left" vertical="center" wrapText="1"/>
    </xf>
    <xf numFmtId="49" fontId="12" fillId="5" borderId="1" xfId="0" applyNumberFormat="1" applyFont="1" applyFill="1" applyBorder="1" applyAlignment="1">
      <alignment horizontal="left" vertical="center" wrapText="1"/>
    </xf>
    <xf numFmtId="49" fontId="12" fillId="4" borderId="1" xfId="0" applyNumberFormat="1" applyFont="1" applyFill="1" applyBorder="1" applyAlignment="1">
      <alignment horizontal="left" vertical="center" wrapText="1"/>
    </xf>
    <xf numFmtId="0" fontId="39" fillId="0" borderId="1" xfId="0" applyFont="1" applyBorder="1" applyAlignment="1">
      <alignment horizontal="left"/>
    </xf>
    <xf numFmtId="0" fontId="11" fillId="0" borderId="1" xfId="0" applyFont="1" applyBorder="1" applyAlignment="1">
      <alignment horizontal="center" vertical="center" wrapText="1"/>
    </xf>
    <xf numFmtId="0" fontId="39" fillId="0" borderId="1" xfId="0" applyFont="1" applyBorder="1" applyAlignment="1">
      <alignment horizontal="left" wrapText="1"/>
    </xf>
    <xf numFmtId="0" fontId="45" fillId="0" borderId="1" xfId="0" applyFont="1" applyBorder="1" applyAlignment="1">
      <alignment horizontal="left" wrapText="1"/>
    </xf>
    <xf numFmtId="0" fontId="45" fillId="0" borderId="1" xfId="0" applyFont="1" applyBorder="1" applyAlignment="1">
      <alignment horizontal="left"/>
    </xf>
    <xf numFmtId="0" fontId="57" fillId="0" borderId="0" xfId="0" applyFont="1" applyAlignment="1">
      <alignment horizontal="right"/>
    </xf>
    <xf numFmtId="0" fontId="36" fillId="4" borderId="1" xfId="0" applyFont="1" applyFill="1" applyBorder="1" applyAlignment="1">
      <alignment horizontal="left" vertical="center" wrapText="1"/>
    </xf>
    <xf numFmtId="0" fontId="12" fillId="0" borderId="0" xfId="0" applyFont="1" applyAlignment="1">
      <alignment horizontal="center"/>
    </xf>
  </cellXfs>
  <cellStyles count="71">
    <cellStyle name="20% - Accent1 2" xfId="21" xr:uid="{7A8663F2-22ED-44B7-8084-179385760998}"/>
    <cellStyle name="20% - Accent2 2" xfId="22" xr:uid="{1957D082-87ED-4D92-8275-BC3AEECA9B08}"/>
    <cellStyle name="20% - Accent3 2" xfId="23" xr:uid="{A7FA6750-3C98-4F94-8655-CE0651DE7FDF}"/>
    <cellStyle name="20% - Accent4 2" xfId="24" xr:uid="{27551134-24F9-4AC0-8E49-6EAF27E9B021}"/>
    <cellStyle name="20% - Accent5 2" xfId="25" xr:uid="{BB125451-9E26-40DA-B2E5-1C93EC4148CB}"/>
    <cellStyle name="20% - Accent6 2" xfId="26" xr:uid="{3DB13622-7D58-446C-AAB8-EF6BDED85D71}"/>
    <cellStyle name="40% - Accent1 2" xfId="27" xr:uid="{A82FEA03-C4A8-4E75-95B7-51B9D6003DB8}"/>
    <cellStyle name="40% - Accent2 2" xfId="28" xr:uid="{A6E20846-3B84-40FC-88C8-DE0497B54B2E}"/>
    <cellStyle name="40% - Accent3 2" xfId="29" xr:uid="{94508A05-1993-4AE6-A7BF-931C87D7B6D2}"/>
    <cellStyle name="40% - Accent4 2" xfId="30" xr:uid="{31E1F5B9-D915-4E28-8D35-80EFA87EF813}"/>
    <cellStyle name="40% - Accent5 2" xfId="31" xr:uid="{619FEEC8-F278-4C42-BFB5-6196534A3E20}"/>
    <cellStyle name="40% - Accent6 2" xfId="32" xr:uid="{6F52A02E-998D-4365-B1F0-BF4BE1B0CEC7}"/>
    <cellStyle name="60% - Accent1 2" xfId="33" xr:uid="{1A38F2D0-3257-4D08-90B1-7F7AECA351B0}"/>
    <cellStyle name="60% - Accent2 2" xfId="34" xr:uid="{60777E69-9AF1-492E-9877-AC2551530E5E}"/>
    <cellStyle name="60% - Accent3 2" xfId="35" xr:uid="{0C895EBA-AD3F-4726-A2BA-64D00BABBC88}"/>
    <cellStyle name="60% - Accent4 2" xfId="36" xr:uid="{7F0614D2-8873-4B69-A5AA-083A4948E95D}"/>
    <cellStyle name="60% - Accent5 2" xfId="37" xr:uid="{8B0BB4B0-B6DA-4B49-8211-8619F99918A5}"/>
    <cellStyle name="60% - Accent6 2" xfId="38" xr:uid="{BD6B8147-8EAB-4FED-9C93-82A362EE81AE}"/>
    <cellStyle name="Accent1 2" xfId="43" xr:uid="{16B3B606-96C0-406C-82EB-5BD687E80A73}"/>
    <cellStyle name="Accent2 2" xfId="44" xr:uid="{01879D1C-13A7-42E8-8F76-3D64DA89FAD1}"/>
    <cellStyle name="Accent3 2" xfId="45" xr:uid="{83B15D4C-2D3A-421D-8E99-EB8CD013FEFF}"/>
    <cellStyle name="Accent4 2" xfId="46" xr:uid="{246A61D7-C9CD-453D-ADCF-2553FEF11AD0}"/>
    <cellStyle name="Accent5 2" xfId="47" xr:uid="{B7DAD541-0DD9-41C7-AF63-1236D20546DF}"/>
    <cellStyle name="Accent6 2" xfId="48" xr:uid="{B1AA3920-60DE-42AD-BBD5-F21B5B037C5C}"/>
    <cellStyle name="Bad 2" xfId="65" xr:uid="{749910CD-F38D-46DA-A1EE-91DBE033CE10}"/>
    <cellStyle name="Calculation 2" xfId="39" xr:uid="{3BA53629-6647-4EAB-9F47-8EA7A37CA575}"/>
    <cellStyle name="Check Cell 2" xfId="62" xr:uid="{A743DEFC-5D25-44E1-8374-3C12029A0BC3}"/>
    <cellStyle name="Comma 2" xfId="4" xr:uid="{00000000-0005-0000-0000-000000000000}"/>
    <cellStyle name="Comma 2 2" xfId="8" xr:uid="{00000000-0005-0000-0000-000001000000}"/>
    <cellStyle name="Comma 2 2 2" xfId="17" xr:uid="{8CD4383D-280E-422A-A641-7C6B240A624A}"/>
    <cellStyle name="Comma 2 3" xfId="13" xr:uid="{C13A64D4-0AC4-4158-AB89-6977BC2D5A3F}"/>
    <cellStyle name="Explanatory Text 2" xfId="61" xr:uid="{415D750A-0666-4AF2-9C76-A3877E0B473A}"/>
    <cellStyle name="Good 2" xfId="51" xr:uid="{826A214B-24EB-459F-9832-7C89F5844ADE}"/>
    <cellStyle name="Heading 1 2" xfId="66" xr:uid="{F28437DD-B169-4760-868A-8FFBDCF2EA39}"/>
    <cellStyle name="Heading 2 2" xfId="67" xr:uid="{33764369-136D-4B79-8C42-CC040951C593}"/>
    <cellStyle name="Heading 3 2" xfId="68" xr:uid="{27052AEE-9701-4C4E-92EC-C9A80E3BE9CB}"/>
    <cellStyle name="Heading 4 2" xfId="69" xr:uid="{BFAEFC5D-C9F9-4AE5-BA30-80D8E9E1F77D}"/>
    <cellStyle name="Hipersaite 2" xfId="41" xr:uid="{C71E921B-B812-4E85-9201-9F6EB0C16FCA}"/>
    <cellStyle name="Input 2" xfId="42" xr:uid="{F3C93F2F-C9D0-4D45-B488-9F19B9895B92}"/>
    <cellStyle name="Komats" xfId="10" builtinId="3"/>
    <cellStyle name="Komats 2" xfId="2" xr:uid="{00000000-0005-0000-0000-000002000000}"/>
    <cellStyle name="Komats 2 2" xfId="5" xr:uid="{00000000-0005-0000-0000-000003000000}"/>
    <cellStyle name="Komats 2 2 2" xfId="9" xr:uid="{00000000-0005-0000-0000-000004000000}"/>
    <cellStyle name="Komats 2 2 2 2" xfId="18" xr:uid="{5AE6DB87-5BA6-45E2-957C-63FDE51DD364}"/>
    <cellStyle name="Komats 2 2 3" xfId="14" xr:uid="{B1D9C22E-3672-4172-8E8B-08C3C5B394CD}"/>
    <cellStyle name="Komats 2 3" xfId="6" xr:uid="{00000000-0005-0000-0000-000005000000}"/>
    <cellStyle name="Komats 2 3 2" xfId="15" xr:uid="{4800A235-08CC-4943-B186-440B115B20B7}"/>
    <cellStyle name="Komats 2 4" xfId="11" xr:uid="{E48AA301-0FBF-4E99-99DF-28709BD5B43A}"/>
    <cellStyle name="Komats 3" xfId="3" xr:uid="{00000000-0005-0000-0000-000006000000}"/>
    <cellStyle name="Komats 3 2" xfId="7" xr:uid="{00000000-0005-0000-0000-000007000000}"/>
    <cellStyle name="Komats 3 2 2" xfId="16" xr:uid="{45C02799-A001-4391-B907-B7203072FA26}"/>
    <cellStyle name="Komats 3 3" xfId="12" xr:uid="{8091ACFF-9868-4242-ABE8-496CDEE616F1}"/>
    <cellStyle name="Komats 4" xfId="19" xr:uid="{784F016B-F237-4F83-97B1-C000B37FE079}"/>
    <cellStyle name="Linked Cell 2" xfId="64" xr:uid="{C25D2D10-11C4-4B21-ABEB-EDBD1DD57E25}"/>
    <cellStyle name="Neutral 2" xfId="52" xr:uid="{ED455372-46B4-46DF-8AFE-B400D3DA92AF}"/>
    <cellStyle name="Normal 2" xfId="53" xr:uid="{475C054C-78A8-46F7-AAEA-8CDD0E4DDBBC}"/>
    <cellStyle name="Output 2" xfId="49" xr:uid="{2F7EC6D2-C31E-4E69-8B6E-682E9B6CD420}"/>
    <cellStyle name="Parasts" xfId="0" builtinId="0"/>
    <cellStyle name="Parasts 12" xfId="70" xr:uid="{999FFB15-B1C7-4139-B502-C4467842CA94}"/>
    <cellStyle name="Parasts 2" xfId="55" xr:uid="{010E3C53-FCA4-42F3-BE43-13C29CB23993}"/>
    <cellStyle name="Parasts 3" xfId="56" xr:uid="{3CE2A805-B79F-4759-86B6-0578EEC6F9BE}"/>
    <cellStyle name="Parasts 4" xfId="57" xr:uid="{012B45DB-44E3-4D13-A6B7-E11391B097AA}"/>
    <cellStyle name="Parasts 5" xfId="58" xr:uid="{2A14103B-A62F-4220-8387-0475EBBCC30F}"/>
    <cellStyle name="Parasts 6" xfId="59" xr:uid="{655B6EAB-3049-4A96-AD1D-2D6AE79C2CB6}"/>
    <cellStyle name="Parasts 7" xfId="60" xr:uid="{E030B52B-F2DF-443A-AD51-0CCDFC7FA81C}"/>
    <cellStyle name="Piezīme" xfId="20" builtinId="10" customBuiltin="1"/>
    <cellStyle name="Procenti" xfId="1" builtinId="5"/>
    <cellStyle name="Procenti 2" xfId="63" xr:uid="{A1BB72C3-8C26-47C9-9A5C-5EB0CE686F0B}"/>
    <cellStyle name="Title 2" xfId="54" xr:uid="{93C2BCB2-7B02-4516-8FB0-8E90F04F8164}"/>
    <cellStyle name="Total 2" xfId="50" xr:uid="{D8E27ACA-9749-4576-933C-954C0D278925}"/>
    <cellStyle name="Warning Text 2" xfId="40" xr:uid="{0BF6E1E4-6CA4-42E5-9390-91B6E543A74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sheetPr>
  <dimension ref="A1:D32"/>
  <sheetViews>
    <sheetView workbookViewId="0">
      <selection activeCell="A11" sqref="A11"/>
    </sheetView>
  </sheetViews>
  <sheetFormatPr defaultRowHeight="15"/>
  <cols>
    <col min="1" max="1" width="24.85546875" customWidth="1"/>
    <col min="2" max="2" width="16.28515625" customWidth="1"/>
    <col min="3" max="3" width="18.42578125" customWidth="1"/>
    <col min="4" max="4" width="70.7109375" customWidth="1"/>
  </cols>
  <sheetData>
    <row r="1" spans="1:4">
      <c r="A1" t="s">
        <v>1264</v>
      </c>
    </row>
    <row r="3" spans="1:4">
      <c r="A3" s="266" t="s">
        <v>1190</v>
      </c>
      <c r="B3" s="266" t="s">
        <v>1192</v>
      </c>
      <c r="C3" s="266" t="s">
        <v>1191</v>
      </c>
      <c r="D3" s="266" t="s">
        <v>1193</v>
      </c>
    </row>
    <row r="4" spans="1:4">
      <c r="A4" s="267"/>
      <c r="B4" s="7" t="s">
        <v>1751</v>
      </c>
      <c r="C4" s="7"/>
      <c r="D4" s="7" t="s">
        <v>1750</v>
      </c>
    </row>
    <row r="5" spans="1:4">
      <c r="A5" s="267"/>
      <c r="B5" s="7"/>
      <c r="C5" s="7"/>
      <c r="D5" s="7"/>
    </row>
    <row r="6" spans="1:4">
      <c r="A6" s="267"/>
      <c r="B6" s="268"/>
      <c r="C6" s="268"/>
      <c r="D6" s="7"/>
    </row>
    <row r="7" spans="1:4">
      <c r="A7" s="267"/>
      <c r="B7" s="7"/>
      <c r="C7" s="7"/>
      <c r="D7" s="7"/>
    </row>
    <row r="8" spans="1:4">
      <c r="A8" s="267"/>
      <c r="B8" s="7"/>
      <c r="C8" s="7"/>
      <c r="D8" s="7"/>
    </row>
    <row r="9" spans="1:4">
      <c r="A9" s="267"/>
      <c r="B9" s="7"/>
      <c r="C9" s="7"/>
      <c r="D9" s="7"/>
    </row>
    <row r="10" spans="1:4">
      <c r="A10" s="267"/>
      <c r="B10" s="7"/>
      <c r="C10" s="7"/>
      <c r="D10" s="289"/>
    </row>
    <row r="11" spans="1:4">
      <c r="A11" s="267"/>
      <c r="B11" s="7"/>
      <c r="C11" s="7"/>
      <c r="D11" s="289"/>
    </row>
    <row r="12" spans="1:4">
      <c r="A12" s="267"/>
      <c r="B12" s="7"/>
      <c r="C12" s="7"/>
      <c r="D12" s="289"/>
    </row>
    <row r="13" spans="1:4">
      <c r="A13" s="267"/>
      <c r="B13" s="7"/>
      <c r="C13" s="7"/>
      <c r="D13" s="289"/>
    </row>
    <row r="14" spans="1:4">
      <c r="A14" s="267"/>
      <c r="B14" s="7"/>
      <c r="C14" s="7"/>
      <c r="D14" s="289"/>
    </row>
    <row r="15" spans="1:4">
      <c r="A15" s="267"/>
      <c r="B15" s="7"/>
      <c r="C15" s="7"/>
      <c r="D15" s="289"/>
    </row>
    <row r="16" spans="1:4">
      <c r="A16" s="267"/>
      <c r="B16" s="7"/>
      <c r="C16" s="7"/>
      <c r="D16" s="289"/>
    </row>
    <row r="17" spans="1:4">
      <c r="A17" s="267"/>
      <c r="B17" s="7"/>
      <c r="C17" s="7"/>
      <c r="D17" s="289"/>
    </row>
    <row r="18" spans="1:4">
      <c r="A18" s="267"/>
      <c r="B18" s="7"/>
      <c r="C18" s="7"/>
      <c r="D18" s="289"/>
    </row>
    <row r="19" spans="1:4">
      <c r="A19" s="267"/>
      <c r="B19" s="7"/>
      <c r="C19" s="7"/>
      <c r="D19" s="289"/>
    </row>
    <row r="20" spans="1:4">
      <c r="A20" s="267"/>
      <c r="B20" s="7"/>
      <c r="C20" s="7"/>
      <c r="D20" s="289"/>
    </row>
    <row r="21" spans="1:4">
      <c r="A21" s="267"/>
      <c r="B21" s="7"/>
      <c r="C21" s="7"/>
      <c r="D21" s="7"/>
    </row>
    <row r="22" spans="1:4">
      <c r="A22" s="267"/>
      <c r="B22" s="192"/>
      <c r="C22" s="192"/>
      <c r="D22" s="289"/>
    </row>
    <row r="23" spans="1:4">
      <c r="A23" s="267"/>
      <c r="B23" s="192"/>
      <c r="C23" s="192"/>
      <c r="D23" s="289"/>
    </row>
    <row r="24" spans="1:4">
      <c r="A24" s="311"/>
      <c r="B24" s="7"/>
      <c r="C24" s="312"/>
      <c r="D24" s="289"/>
    </row>
    <row r="25" spans="1:4">
      <c r="A25" s="313"/>
      <c r="B25" s="314"/>
      <c r="D25" s="289"/>
    </row>
    <row r="26" spans="1:4">
      <c r="A26" s="267"/>
      <c r="B26" s="7"/>
      <c r="C26" s="7"/>
      <c r="D26" s="289"/>
    </row>
    <row r="27" spans="1:4">
      <c r="A27" s="315"/>
      <c r="B27" s="316"/>
      <c r="C27" s="317"/>
      <c r="D27" s="318"/>
    </row>
    <row r="28" spans="1:4">
      <c r="A28" s="311"/>
      <c r="B28" s="7"/>
      <c r="C28" s="312"/>
      <c r="D28" s="289"/>
    </row>
    <row r="29" spans="1:4">
      <c r="A29" s="267"/>
      <c r="B29" s="7"/>
      <c r="C29" s="7"/>
      <c r="D29" s="322"/>
    </row>
    <row r="30" spans="1:4">
      <c r="A30" s="267"/>
      <c r="B30" s="7"/>
      <c r="C30" s="7"/>
      <c r="D30" s="322"/>
    </row>
    <row r="31" spans="1:4">
      <c r="A31" s="267"/>
      <c r="B31" s="7"/>
      <c r="C31" s="7"/>
      <c r="D31" s="322"/>
    </row>
    <row r="32" spans="1:4">
      <c r="A32" s="267"/>
      <c r="B32" s="7"/>
      <c r="C32" s="7"/>
      <c r="D32" s="322"/>
    </row>
  </sheetData>
  <phoneticPr fontId="30" type="noConversion"/>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J765"/>
  <sheetViews>
    <sheetView workbookViewId="0">
      <pane ySplit="8" topLeftCell="A355" activePane="bottomLeft" state="frozen"/>
      <selection pane="bottomLeft" activeCell="D2" sqref="D2:G4"/>
    </sheetView>
  </sheetViews>
  <sheetFormatPr defaultRowHeight="15"/>
  <cols>
    <col min="1" max="1" width="14.28515625" customWidth="1"/>
    <col min="2" max="2" width="59" customWidth="1"/>
    <col min="3" max="3" width="13.7109375" customWidth="1"/>
    <col min="4" max="4" width="19.7109375" style="44" customWidth="1"/>
    <col min="5" max="5" width="14.28515625" customWidth="1"/>
    <col min="6" max="6" width="12.85546875" customWidth="1"/>
    <col min="7" max="7" width="20.7109375" customWidth="1"/>
    <col min="8" max="8" width="39" customWidth="1"/>
  </cols>
  <sheetData>
    <row r="1" spans="1:8">
      <c r="D1" s="560" t="s">
        <v>335</v>
      </c>
      <c r="E1" s="560"/>
      <c r="F1" s="560"/>
      <c r="G1" s="560"/>
    </row>
    <row r="2" spans="1:8">
      <c r="D2" s="9"/>
      <c r="E2" s="539" t="s">
        <v>360</v>
      </c>
      <c r="F2" s="539"/>
      <c r="G2" s="539"/>
    </row>
    <row r="3" spans="1:8">
      <c r="D3" s="541" t="s">
        <v>1788</v>
      </c>
      <c r="E3" s="541"/>
      <c r="F3" s="541"/>
      <c r="G3" s="541"/>
    </row>
    <row r="4" spans="1:8">
      <c r="D4" s="541" t="s">
        <v>1787</v>
      </c>
      <c r="E4" s="541"/>
      <c r="F4" s="541"/>
      <c r="G4" s="541"/>
    </row>
    <row r="6" spans="1:8" ht="15.75">
      <c r="B6" s="561" t="s">
        <v>1298</v>
      </c>
      <c r="C6" s="561"/>
      <c r="D6" s="561"/>
      <c r="E6" s="561"/>
      <c r="F6" s="561"/>
    </row>
    <row r="8" spans="1:8" s="56" customFormat="1" ht="28.5">
      <c r="A8" s="199" t="s">
        <v>0</v>
      </c>
      <c r="B8" s="45" t="s">
        <v>70</v>
      </c>
      <c r="C8" s="45" t="s">
        <v>1263</v>
      </c>
      <c r="D8" s="200" t="s">
        <v>2</v>
      </c>
      <c r="E8" s="201" t="s">
        <v>362</v>
      </c>
      <c r="F8" s="201" t="s">
        <v>363</v>
      </c>
      <c r="G8" s="201" t="s">
        <v>364</v>
      </c>
    </row>
    <row r="9" spans="1:8" s="56" customFormat="1" ht="14.25">
      <c r="A9" s="121" t="s">
        <v>3</v>
      </c>
      <c r="B9" s="629" t="s">
        <v>436</v>
      </c>
      <c r="C9" s="629"/>
      <c r="D9" s="629"/>
      <c r="E9" s="629"/>
      <c r="F9" s="629"/>
      <c r="G9" s="629"/>
    </row>
    <row r="10" spans="1:8" s="56" customFormat="1" ht="30" customHeight="1">
      <c r="A10" s="69" t="s">
        <v>4</v>
      </c>
      <c r="B10" s="593" t="s">
        <v>437</v>
      </c>
      <c r="C10" s="594"/>
      <c r="D10" s="85" t="s">
        <v>87</v>
      </c>
      <c r="E10" s="42">
        <v>14.23</v>
      </c>
      <c r="F10" s="42">
        <f>ROUND(E10*21%,2)</f>
        <v>2.99</v>
      </c>
      <c r="G10" s="42">
        <f>E10+F10</f>
        <v>17.22</v>
      </c>
    </row>
    <row r="11" spans="1:8" s="56" customFormat="1" ht="30" customHeight="1">
      <c r="A11" s="69" t="s">
        <v>5</v>
      </c>
      <c r="B11" s="593" t="s">
        <v>189</v>
      </c>
      <c r="C11" s="594"/>
      <c r="D11" s="85" t="s">
        <v>87</v>
      </c>
      <c r="E11" s="42">
        <v>11.38</v>
      </c>
      <c r="F11" s="42">
        <f>ROUND(E11*21%,2)</f>
        <v>2.39</v>
      </c>
      <c r="G11" s="42">
        <f>E11+F11</f>
        <v>13.770000000000001</v>
      </c>
    </row>
    <row r="12" spans="1:8" s="56" customFormat="1">
      <c r="A12" s="69" t="s">
        <v>6</v>
      </c>
      <c r="B12" s="593" t="s">
        <v>190</v>
      </c>
      <c r="C12" s="594"/>
      <c r="D12" s="85" t="s">
        <v>893</v>
      </c>
      <c r="E12" s="42">
        <v>19.920000000000002</v>
      </c>
      <c r="F12" s="42">
        <f>ROUND(E12*21%,2)</f>
        <v>4.18</v>
      </c>
      <c r="G12" s="42">
        <f>E12+F12</f>
        <v>24.1</v>
      </c>
    </row>
    <row r="13" spans="1:8" s="56" customFormat="1" ht="14.25">
      <c r="A13" s="121" t="s">
        <v>102</v>
      </c>
      <c r="B13" s="629" t="s">
        <v>438</v>
      </c>
      <c r="C13" s="629"/>
      <c r="D13" s="629"/>
      <c r="E13" s="629"/>
      <c r="F13" s="629"/>
      <c r="G13" s="629"/>
    </row>
    <row r="14" spans="1:8" s="56" customFormat="1" ht="57" customHeight="1">
      <c r="A14" s="210" t="s">
        <v>56</v>
      </c>
      <c r="B14" s="624" t="s">
        <v>772</v>
      </c>
      <c r="C14" s="625"/>
      <c r="D14" s="635" t="s">
        <v>773</v>
      </c>
      <c r="E14" s="636"/>
      <c r="F14" s="636"/>
      <c r="G14" s="637"/>
    </row>
    <row r="15" spans="1:8" s="56" customFormat="1" ht="33.75" customHeight="1">
      <c r="A15" s="210" t="s">
        <v>59</v>
      </c>
      <c r="B15" s="624" t="s">
        <v>191</v>
      </c>
      <c r="C15" s="625"/>
      <c r="D15" s="85" t="s">
        <v>941</v>
      </c>
      <c r="E15" s="42">
        <v>23.52</v>
      </c>
      <c r="F15" s="42">
        <f>ROUND(E15*21%,2)</f>
        <v>4.9400000000000004</v>
      </c>
      <c r="G15" s="42">
        <f>E15+F15</f>
        <v>28.46</v>
      </c>
      <c r="H15" s="272"/>
    </row>
    <row r="16" spans="1:8" s="56" customFormat="1" ht="77.25" customHeight="1">
      <c r="A16" s="210" t="s">
        <v>136</v>
      </c>
      <c r="B16" s="624" t="s">
        <v>192</v>
      </c>
      <c r="C16" s="625"/>
      <c r="D16" s="635" t="s">
        <v>1176</v>
      </c>
      <c r="E16" s="636"/>
      <c r="F16" s="636"/>
      <c r="G16" s="637"/>
    </row>
    <row r="17" spans="1:10" s="56" customFormat="1" ht="14.25">
      <c r="A17" s="215" t="s">
        <v>111</v>
      </c>
      <c r="B17" s="624" t="s">
        <v>194</v>
      </c>
      <c r="C17" s="625"/>
      <c r="D17" s="196"/>
      <c r="E17" s="52"/>
      <c r="F17" s="52"/>
      <c r="G17" s="52"/>
    </row>
    <row r="18" spans="1:10" s="56" customFormat="1" ht="45" customHeight="1">
      <c r="A18" s="60" t="s">
        <v>439</v>
      </c>
      <c r="B18" s="593" t="s">
        <v>197</v>
      </c>
      <c r="C18" s="594"/>
      <c r="D18" s="85" t="s">
        <v>942</v>
      </c>
      <c r="E18" s="42">
        <v>1.17</v>
      </c>
      <c r="F18" s="42">
        <v>0.25</v>
      </c>
      <c r="G18" s="42">
        <v>1.42</v>
      </c>
    </row>
    <row r="19" spans="1:10" s="56" customFormat="1" ht="30" customHeight="1">
      <c r="A19" s="60" t="s">
        <v>440</v>
      </c>
      <c r="B19" s="593" t="s">
        <v>199</v>
      </c>
      <c r="C19" s="594"/>
      <c r="D19" s="85" t="s">
        <v>942</v>
      </c>
      <c r="E19" s="42">
        <v>0.59</v>
      </c>
      <c r="F19" s="42">
        <v>0.12</v>
      </c>
      <c r="G19" s="42">
        <v>0.71</v>
      </c>
    </row>
    <row r="20" spans="1:10" s="56" customFormat="1" ht="42" customHeight="1">
      <c r="A20" s="60" t="s">
        <v>1110</v>
      </c>
      <c r="B20" s="580" t="s">
        <v>526</v>
      </c>
      <c r="C20" s="581"/>
      <c r="D20" s="581"/>
      <c r="E20" s="581"/>
      <c r="F20" s="581"/>
      <c r="G20" s="599"/>
    </row>
    <row r="21" spans="1:10" s="445" customFormat="1" ht="14.25">
      <c r="A21" s="121" t="s">
        <v>103</v>
      </c>
      <c r="B21" s="629" t="s">
        <v>204</v>
      </c>
      <c r="C21" s="629"/>
      <c r="D21" s="629"/>
      <c r="E21" s="629"/>
      <c r="F21" s="629"/>
      <c r="G21" s="629"/>
      <c r="H21" s="458"/>
    </row>
    <row r="22" spans="1:10" s="445" customFormat="1" ht="14.25">
      <c r="A22" s="216" t="s">
        <v>62</v>
      </c>
      <c r="B22" s="617" t="s">
        <v>188</v>
      </c>
      <c r="C22" s="618"/>
      <c r="D22" s="618"/>
      <c r="E22" s="618"/>
      <c r="F22" s="618"/>
      <c r="G22" s="619"/>
      <c r="H22" s="458"/>
    </row>
    <row r="23" spans="1:10" s="445" customFormat="1">
      <c r="A23" s="60" t="s">
        <v>410</v>
      </c>
      <c r="B23" s="593" t="s">
        <v>207</v>
      </c>
      <c r="C23" s="594"/>
      <c r="D23" s="120" t="s">
        <v>87</v>
      </c>
      <c r="E23" s="74">
        <f>G23/1.21</f>
        <v>1.2396694214876034</v>
      </c>
      <c r="F23" s="72">
        <f>ROUND(E23*21%,2)</f>
        <v>0.26</v>
      </c>
      <c r="G23" s="74">
        <v>1.5</v>
      </c>
      <c r="H23" s="458"/>
      <c r="J23" s="459"/>
    </row>
    <row r="24" spans="1:10" s="56" customFormat="1">
      <c r="A24" s="60" t="s">
        <v>351</v>
      </c>
      <c r="B24" s="593" t="s">
        <v>905</v>
      </c>
      <c r="C24" s="594"/>
      <c r="D24" s="120"/>
      <c r="E24" s="42"/>
      <c r="F24" s="72"/>
      <c r="G24" s="74"/>
      <c r="J24" s="459"/>
    </row>
    <row r="25" spans="1:10" s="56" customFormat="1">
      <c r="A25" s="93" t="s">
        <v>1021</v>
      </c>
      <c r="B25" s="92" t="s">
        <v>906</v>
      </c>
      <c r="C25" s="92">
        <v>122.6</v>
      </c>
      <c r="D25" s="120" t="s">
        <v>87</v>
      </c>
      <c r="E25" s="74">
        <f t="shared" ref="E25:E31" si="0">G25/1.21</f>
        <v>6.1983471074380168</v>
      </c>
      <c r="F25" s="71">
        <f t="shared" ref="F25:F31" si="1">ROUND(E25*0.21,2)</f>
        <v>1.3</v>
      </c>
      <c r="G25" s="74">
        <v>7.5</v>
      </c>
      <c r="H25" s="272"/>
      <c r="J25" s="459"/>
    </row>
    <row r="26" spans="1:10" s="56" customFormat="1">
      <c r="A26" s="93" t="s">
        <v>1022</v>
      </c>
      <c r="B26" s="92" t="s">
        <v>907</v>
      </c>
      <c r="C26" s="92">
        <v>91.5</v>
      </c>
      <c r="D26" s="120" t="s">
        <v>87</v>
      </c>
      <c r="E26" s="74">
        <f t="shared" si="0"/>
        <v>4.5454545454545459</v>
      </c>
      <c r="F26" s="71">
        <f t="shared" si="1"/>
        <v>0.95</v>
      </c>
      <c r="G26" s="74">
        <v>5.5</v>
      </c>
      <c r="H26" s="272"/>
      <c r="J26" s="459"/>
    </row>
    <row r="27" spans="1:10" s="56" customFormat="1">
      <c r="A27" s="93" t="s">
        <v>1023</v>
      </c>
      <c r="B27" s="92" t="s">
        <v>908</v>
      </c>
      <c r="C27" s="92">
        <v>84.5</v>
      </c>
      <c r="D27" s="120" t="s">
        <v>87</v>
      </c>
      <c r="E27" s="74">
        <f t="shared" si="0"/>
        <v>4.1322314049586781</v>
      </c>
      <c r="F27" s="71">
        <f t="shared" si="1"/>
        <v>0.87</v>
      </c>
      <c r="G27" s="74">
        <v>5</v>
      </c>
      <c r="H27" s="272"/>
      <c r="J27" s="459"/>
    </row>
    <row r="28" spans="1:10" s="56" customFormat="1">
      <c r="A28" s="93" t="s">
        <v>1024</v>
      </c>
      <c r="B28" s="92" t="s">
        <v>909</v>
      </c>
      <c r="C28" s="92">
        <v>30.5</v>
      </c>
      <c r="D28" s="120" t="s">
        <v>87</v>
      </c>
      <c r="E28" s="74">
        <f t="shared" si="0"/>
        <v>1.6528925619834711</v>
      </c>
      <c r="F28" s="71">
        <f t="shared" si="1"/>
        <v>0.35</v>
      </c>
      <c r="G28" s="74">
        <v>2</v>
      </c>
      <c r="H28" s="272"/>
      <c r="J28" s="459"/>
    </row>
    <row r="29" spans="1:10" s="56" customFormat="1">
      <c r="A29" s="93" t="s">
        <v>1040</v>
      </c>
      <c r="B29" s="92" t="s">
        <v>910</v>
      </c>
      <c r="C29" s="92">
        <v>40.700000000000003</v>
      </c>
      <c r="D29" s="120" t="s">
        <v>87</v>
      </c>
      <c r="E29" s="74">
        <f t="shared" si="0"/>
        <v>2.0661157024793391</v>
      </c>
      <c r="F29" s="71">
        <f t="shared" si="1"/>
        <v>0.43</v>
      </c>
      <c r="G29" s="74">
        <v>2.5</v>
      </c>
      <c r="H29" s="272"/>
      <c r="J29" s="459"/>
    </row>
    <row r="30" spans="1:10" s="56" customFormat="1">
      <c r="A30" s="93" t="s">
        <v>1248</v>
      </c>
      <c r="B30" s="92" t="s">
        <v>1249</v>
      </c>
      <c r="C30" s="92">
        <v>12.5</v>
      </c>
      <c r="D30" s="120" t="s">
        <v>87</v>
      </c>
      <c r="E30" s="74">
        <f t="shared" si="0"/>
        <v>0.82644628099173556</v>
      </c>
      <c r="F30" s="71">
        <f t="shared" si="1"/>
        <v>0.17</v>
      </c>
      <c r="G30" s="74">
        <v>1</v>
      </c>
      <c r="H30" s="272"/>
      <c r="J30" s="459"/>
    </row>
    <row r="31" spans="1:10" s="56" customFormat="1">
      <c r="A31" s="93" t="s">
        <v>1268</v>
      </c>
      <c r="B31" s="595" t="s">
        <v>1269</v>
      </c>
      <c r="C31" s="596"/>
      <c r="D31" s="120" t="s">
        <v>1270</v>
      </c>
      <c r="E31" s="74">
        <f t="shared" si="0"/>
        <v>0.82644628099173556</v>
      </c>
      <c r="F31" s="71">
        <f t="shared" si="1"/>
        <v>0.17</v>
      </c>
      <c r="G31" s="74">
        <v>1</v>
      </c>
      <c r="H31" s="272"/>
      <c r="J31" s="459"/>
    </row>
    <row r="32" spans="1:10" s="56" customFormat="1">
      <c r="A32" s="60" t="s">
        <v>353</v>
      </c>
      <c r="B32" s="593" t="s">
        <v>388</v>
      </c>
      <c r="C32" s="594"/>
      <c r="D32" s="195"/>
      <c r="E32" s="74"/>
      <c r="F32" s="71"/>
      <c r="G32" s="74"/>
      <c r="J32" s="459"/>
    </row>
    <row r="33" spans="1:10" s="56" customFormat="1">
      <c r="A33" s="93" t="s">
        <v>1041</v>
      </c>
      <c r="B33" s="595" t="s">
        <v>208</v>
      </c>
      <c r="C33" s="596"/>
      <c r="D33" s="120" t="s">
        <v>87</v>
      </c>
      <c r="E33" s="74">
        <f>G33/1.21</f>
        <v>2.8925619834710745</v>
      </c>
      <c r="F33" s="71">
        <f>ROUND(E33*0.21,2)</f>
        <v>0.61</v>
      </c>
      <c r="G33" s="74">
        <v>3.5</v>
      </c>
      <c r="J33" s="459"/>
    </row>
    <row r="34" spans="1:10" s="56" customFormat="1">
      <c r="A34" s="93" t="s">
        <v>1042</v>
      </c>
      <c r="B34" s="595" t="s">
        <v>209</v>
      </c>
      <c r="C34" s="596"/>
      <c r="D34" s="120" t="s">
        <v>87</v>
      </c>
      <c r="E34" s="74">
        <f>G34/1.21</f>
        <v>1.6528925619834711</v>
      </c>
      <c r="F34" s="71">
        <f>ROUND(E34*0.21,2)</f>
        <v>0.35</v>
      </c>
      <c r="G34" s="74">
        <v>2</v>
      </c>
      <c r="J34" s="459"/>
    </row>
    <row r="35" spans="1:10" s="56" customFormat="1">
      <c r="A35" s="93" t="s">
        <v>1039</v>
      </c>
      <c r="B35" s="595" t="s">
        <v>210</v>
      </c>
      <c r="C35" s="596"/>
      <c r="D35" s="120" t="s">
        <v>87</v>
      </c>
      <c r="E35" s="74">
        <f>G35/1.21</f>
        <v>1.2396694214876034</v>
      </c>
      <c r="F35" s="71">
        <f>ROUND(E35*0.21,2)</f>
        <v>0.26</v>
      </c>
      <c r="G35" s="74">
        <v>1.5</v>
      </c>
      <c r="J35" s="459"/>
    </row>
    <row r="36" spans="1:10" s="56" customFormat="1">
      <c r="A36" s="639" t="s">
        <v>389</v>
      </c>
      <c r="B36" s="640"/>
      <c r="C36" s="640"/>
      <c r="D36" s="640"/>
      <c r="E36" s="640"/>
      <c r="F36" s="640"/>
      <c r="G36" s="641"/>
    </row>
    <row r="37" spans="1:10" s="56" customFormat="1" ht="14.25">
      <c r="A37" s="216" t="s">
        <v>63</v>
      </c>
      <c r="B37" s="617" t="s">
        <v>211</v>
      </c>
      <c r="C37" s="618"/>
      <c r="D37" s="618"/>
      <c r="E37" s="618"/>
      <c r="F37" s="618"/>
      <c r="G37" s="619"/>
    </row>
    <row r="38" spans="1:10" s="56" customFormat="1">
      <c r="A38" s="60" t="s">
        <v>431</v>
      </c>
      <c r="B38" s="595" t="s">
        <v>212</v>
      </c>
      <c r="C38" s="596"/>
      <c r="D38" s="120" t="s">
        <v>87</v>
      </c>
      <c r="E38" s="42">
        <v>1.82</v>
      </c>
      <c r="F38" s="72">
        <f t="shared" ref="F38:F43" si="2">ROUND(E38*21%,2)</f>
        <v>0.38</v>
      </c>
      <c r="G38" s="74">
        <f t="shared" ref="G38:G43" si="3">E38+F38</f>
        <v>2.2000000000000002</v>
      </c>
    </row>
    <row r="39" spans="1:10" s="56" customFormat="1">
      <c r="A39" s="60" t="s">
        <v>432</v>
      </c>
      <c r="B39" s="595" t="s">
        <v>213</v>
      </c>
      <c r="C39" s="596"/>
      <c r="D39" s="120" t="s">
        <v>87</v>
      </c>
      <c r="E39" s="42">
        <v>2.89</v>
      </c>
      <c r="F39" s="72">
        <f t="shared" si="2"/>
        <v>0.61</v>
      </c>
      <c r="G39" s="74">
        <f t="shared" si="3"/>
        <v>3.5</v>
      </c>
    </row>
    <row r="40" spans="1:10" s="56" customFormat="1">
      <c r="A40" s="60" t="s">
        <v>447</v>
      </c>
      <c r="B40" s="595" t="s">
        <v>214</v>
      </c>
      <c r="C40" s="596"/>
      <c r="D40" s="120" t="s">
        <v>87</v>
      </c>
      <c r="E40" s="42">
        <v>4.13</v>
      </c>
      <c r="F40" s="72">
        <f t="shared" si="2"/>
        <v>0.87</v>
      </c>
      <c r="G40" s="74">
        <f t="shared" si="3"/>
        <v>5</v>
      </c>
    </row>
    <row r="41" spans="1:10" s="56" customFormat="1">
      <c r="A41" s="60" t="s">
        <v>1044</v>
      </c>
      <c r="B41" s="595" t="s">
        <v>215</v>
      </c>
      <c r="C41" s="596"/>
      <c r="D41" s="120" t="s">
        <v>87</v>
      </c>
      <c r="E41" s="42">
        <v>1.82</v>
      </c>
      <c r="F41" s="72">
        <f t="shared" si="2"/>
        <v>0.38</v>
      </c>
      <c r="G41" s="74">
        <f t="shared" si="3"/>
        <v>2.2000000000000002</v>
      </c>
    </row>
    <row r="42" spans="1:10" s="56" customFormat="1">
      <c r="A42" s="60" t="s">
        <v>1045</v>
      </c>
      <c r="B42" s="595" t="s">
        <v>216</v>
      </c>
      <c r="C42" s="596"/>
      <c r="D42" s="120" t="s">
        <v>87</v>
      </c>
      <c r="E42" s="42">
        <v>20.65</v>
      </c>
      <c r="F42" s="72">
        <f t="shared" si="2"/>
        <v>4.34</v>
      </c>
      <c r="G42" s="74">
        <f t="shared" si="3"/>
        <v>24.99</v>
      </c>
    </row>
    <row r="43" spans="1:10" s="56" customFormat="1">
      <c r="A43" s="60" t="s">
        <v>1046</v>
      </c>
      <c r="B43" s="595" t="s">
        <v>217</v>
      </c>
      <c r="C43" s="596"/>
      <c r="D43" s="120" t="s">
        <v>87</v>
      </c>
      <c r="E43" s="42">
        <v>2.89</v>
      </c>
      <c r="F43" s="72">
        <f t="shared" si="2"/>
        <v>0.61</v>
      </c>
      <c r="G43" s="74">
        <f t="shared" si="3"/>
        <v>3.5</v>
      </c>
    </row>
    <row r="44" spans="1:10" s="56" customFormat="1">
      <c r="A44" s="60" t="s">
        <v>1043</v>
      </c>
      <c r="B44" s="595" t="s">
        <v>218</v>
      </c>
      <c r="C44" s="596"/>
      <c r="D44" s="120" t="s">
        <v>87</v>
      </c>
      <c r="E44" s="642" t="s">
        <v>219</v>
      </c>
      <c r="F44" s="643"/>
      <c r="G44" s="644"/>
    </row>
    <row r="45" spans="1:10" s="56" customFormat="1" ht="30" customHeight="1">
      <c r="A45" s="121" t="s">
        <v>104</v>
      </c>
      <c r="B45" s="629" t="s">
        <v>220</v>
      </c>
      <c r="C45" s="629"/>
      <c r="D45" s="629"/>
      <c r="E45" s="629"/>
      <c r="F45" s="629"/>
      <c r="G45" s="629"/>
    </row>
    <row r="46" spans="1:10" s="56" customFormat="1" ht="14.25">
      <c r="A46" s="216" t="s">
        <v>64</v>
      </c>
      <c r="B46" s="617" t="s">
        <v>448</v>
      </c>
      <c r="C46" s="618"/>
      <c r="D46" s="618"/>
      <c r="E46" s="618"/>
      <c r="F46" s="618"/>
      <c r="G46" s="619"/>
    </row>
    <row r="47" spans="1:10" s="56" customFormat="1">
      <c r="A47" s="119" t="s">
        <v>395</v>
      </c>
      <c r="B47" s="595" t="s">
        <v>911</v>
      </c>
      <c r="C47" s="596"/>
      <c r="D47" s="120" t="s">
        <v>87</v>
      </c>
      <c r="E47" s="204">
        <f t="shared" ref="E47:E57" si="4">G47/1.21</f>
        <v>3.3057851239669422</v>
      </c>
      <c r="F47" s="35">
        <f t="shared" ref="F47:F57" si="5">ROUND(E47*21%,2)</f>
        <v>0.69</v>
      </c>
      <c r="G47" s="204">
        <v>4</v>
      </c>
      <c r="I47" s="459"/>
    </row>
    <row r="48" spans="1:10" s="56" customFormat="1">
      <c r="A48" s="119" t="s">
        <v>397</v>
      </c>
      <c r="B48" s="595" t="s">
        <v>912</v>
      </c>
      <c r="C48" s="596"/>
      <c r="D48" s="120" t="s">
        <v>87</v>
      </c>
      <c r="E48" s="204">
        <f t="shared" si="4"/>
        <v>0.41322314049586778</v>
      </c>
      <c r="F48" s="35">
        <f t="shared" si="5"/>
        <v>0.09</v>
      </c>
      <c r="G48" s="204">
        <v>0.5</v>
      </c>
      <c r="I48" s="459"/>
    </row>
    <row r="49" spans="1:9" s="56" customFormat="1">
      <c r="A49" s="119" t="s">
        <v>396</v>
      </c>
      <c r="B49" s="595" t="s">
        <v>919</v>
      </c>
      <c r="C49" s="596"/>
      <c r="D49" s="120" t="s">
        <v>87</v>
      </c>
      <c r="E49" s="204">
        <f t="shared" si="4"/>
        <v>12.396694214876034</v>
      </c>
      <c r="F49" s="35">
        <f t="shared" si="5"/>
        <v>2.6</v>
      </c>
      <c r="G49" s="204">
        <v>15</v>
      </c>
      <c r="I49" s="459"/>
    </row>
    <row r="50" spans="1:9" s="56" customFormat="1">
      <c r="A50" s="119" t="s">
        <v>913</v>
      </c>
      <c r="B50" s="595" t="s">
        <v>920</v>
      </c>
      <c r="C50" s="596"/>
      <c r="D50" s="120" t="s">
        <v>87</v>
      </c>
      <c r="E50" s="204">
        <f t="shared" si="4"/>
        <v>9.0909090909090917</v>
      </c>
      <c r="F50" s="35">
        <f t="shared" si="5"/>
        <v>1.91</v>
      </c>
      <c r="G50" s="204">
        <v>11</v>
      </c>
      <c r="H50" s="459"/>
      <c r="I50" s="459"/>
    </row>
    <row r="51" spans="1:9" s="56" customFormat="1">
      <c r="A51" s="119" t="s">
        <v>914</v>
      </c>
      <c r="B51" s="595" t="s">
        <v>923</v>
      </c>
      <c r="C51" s="596"/>
      <c r="D51" s="120" t="s">
        <v>87</v>
      </c>
      <c r="E51" s="204">
        <f t="shared" si="4"/>
        <v>25.619834710743802</v>
      </c>
      <c r="F51" s="35">
        <f t="shared" si="5"/>
        <v>5.38</v>
      </c>
      <c r="G51" s="204">
        <v>31</v>
      </c>
      <c r="H51" s="459"/>
      <c r="I51" s="459"/>
    </row>
    <row r="52" spans="1:9" s="56" customFormat="1">
      <c r="A52" s="119" t="s">
        <v>915</v>
      </c>
      <c r="B52" s="595" t="s">
        <v>924</v>
      </c>
      <c r="C52" s="596"/>
      <c r="D52" s="120" t="s">
        <v>87</v>
      </c>
      <c r="E52" s="204">
        <f t="shared" si="4"/>
        <v>8.2644628099173563</v>
      </c>
      <c r="F52" s="35">
        <f t="shared" si="5"/>
        <v>1.74</v>
      </c>
      <c r="G52" s="204">
        <v>10</v>
      </c>
      <c r="H52" s="459"/>
      <c r="I52" s="459"/>
    </row>
    <row r="53" spans="1:9" s="56" customFormat="1">
      <c r="A53" s="119" t="s">
        <v>916</v>
      </c>
      <c r="B53" s="595" t="s">
        <v>925</v>
      </c>
      <c r="C53" s="596"/>
      <c r="D53" s="120" t="s">
        <v>87</v>
      </c>
      <c r="E53" s="204">
        <f t="shared" si="4"/>
        <v>2.4793388429752068</v>
      </c>
      <c r="F53" s="35">
        <f t="shared" si="5"/>
        <v>0.52</v>
      </c>
      <c r="G53" s="204">
        <v>3</v>
      </c>
      <c r="H53" s="459"/>
      <c r="I53" s="459"/>
    </row>
    <row r="54" spans="1:9" s="56" customFormat="1">
      <c r="A54" s="119" t="s">
        <v>917</v>
      </c>
      <c r="B54" s="595" t="s">
        <v>926</v>
      </c>
      <c r="C54" s="596"/>
      <c r="D54" s="120" t="s">
        <v>87</v>
      </c>
      <c r="E54" s="204">
        <f t="shared" si="4"/>
        <v>13.223140495867769</v>
      </c>
      <c r="F54" s="35">
        <f t="shared" si="5"/>
        <v>2.78</v>
      </c>
      <c r="G54" s="204">
        <v>16</v>
      </c>
      <c r="H54" s="459"/>
      <c r="I54" s="459"/>
    </row>
    <row r="55" spans="1:9" s="56" customFormat="1">
      <c r="A55" s="119" t="s">
        <v>918</v>
      </c>
      <c r="B55" s="595" t="s">
        <v>928</v>
      </c>
      <c r="C55" s="596"/>
      <c r="D55" s="120" t="s">
        <v>87</v>
      </c>
      <c r="E55" s="204">
        <f t="shared" si="4"/>
        <v>2.4793388429752068</v>
      </c>
      <c r="F55" s="35">
        <f t="shared" si="5"/>
        <v>0.52</v>
      </c>
      <c r="G55" s="204">
        <v>3</v>
      </c>
      <c r="H55" s="459"/>
      <c r="I55" s="459"/>
    </row>
    <row r="56" spans="1:9" s="56" customFormat="1">
      <c r="A56" s="119" t="s">
        <v>921</v>
      </c>
      <c r="B56" s="595" t="s">
        <v>927</v>
      </c>
      <c r="C56" s="596"/>
      <c r="D56" s="120" t="s">
        <v>87</v>
      </c>
      <c r="E56" s="204">
        <f t="shared" si="4"/>
        <v>2.0661157024793391</v>
      </c>
      <c r="F56" s="35">
        <f t="shared" si="5"/>
        <v>0.43</v>
      </c>
      <c r="G56" s="204">
        <v>2.5</v>
      </c>
      <c r="H56" s="459"/>
      <c r="I56" s="459"/>
    </row>
    <row r="57" spans="1:9" s="56" customFormat="1">
      <c r="A57" s="119" t="s">
        <v>922</v>
      </c>
      <c r="B57" s="595" t="s">
        <v>930</v>
      </c>
      <c r="C57" s="596"/>
      <c r="D57" s="120" t="s">
        <v>87</v>
      </c>
      <c r="E57" s="204">
        <f t="shared" si="4"/>
        <v>7.4380165289256199</v>
      </c>
      <c r="F57" s="35">
        <f t="shared" si="5"/>
        <v>1.56</v>
      </c>
      <c r="G57" s="204">
        <v>9</v>
      </c>
      <c r="H57" s="459"/>
      <c r="I57" s="459"/>
    </row>
    <row r="58" spans="1:9" s="56" customFormat="1">
      <c r="A58" s="119" t="s">
        <v>929</v>
      </c>
      <c r="B58" s="580" t="s">
        <v>1141</v>
      </c>
      <c r="C58" s="581"/>
      <c r="D58" s="581"/>
      <c r="E58" s="581"/>
      <c r="F58" s="581"/>
      <c r="G58" s="599"/>
      <c r="H58" s="459"/>
      <c r="I58" s="459"/>
    </row>
    <row r="59" spans="1:9" s="56" customFormat="1">
      <c r="A59" s="122" t="s">
        <v>1111</v>
      </c>
      <c r="B59" s="595" t="s">
        <v>1142</v>
      </c>
      <c r="C59" s="596"/>
      <c r="D59" s="120" t="s">
        <v>172</v>
      </c>
      <c r="E59" s="74">
        <f>G59/1.21</f>
        <v>4.9586776859504136</v>
      </c>
      <c r="F59" s="71">
        <f>ROUND(E59*21%,2)</f>
        <v>1.04</v>
      </c>
      <c r="G59" s="204">
        <v>6</v>
      </c>
      <c r="H59" s="459"/>
      <c r="I59" s="459"/>
    </row>
    <row r="60" spans="1:9" s="56" customFormat="1">
      <c r="A60" s="122" t="s">
        <v>1112</v>
      </c>
      <c r="B60" s="595" t="s">
        <v>1143</v>
      </c>
      <c r="C60" s="596"/>
      <c r="D60" s="120" t="s">
        <v>172</v>
      </c>
      <c r="E60" s="74">
        <f>G60/1.21</f>
        <v>6.6115702479338845</v>
      </c>
      <c r="F60" s="71">
        <f>ROUND(E60*21%,2)</f>
        <v>1.39</v>
      </c>
      <c r="G60" s="204">
        <v>8</v>
      </c>
      <c r="H60" s="459"/>
      <c r="I60" s="459"/>
    </row>
    <row r="61" spans="1:9" s="56" customFormat="1" ht="14.25">
      <c r="A61" s="216" t="s">
        <v>65</v>
      </c>
      <c r="B61" s="617" t="s">
        <v>221</v>
      </c>
      <c r="C61" s="618"/>
      <c r="D61" s="618"/>
      <c r="E61" s="618"/>
      <c r="F61" s="618"/>
      <c r="G61" s="619"/>
      <c r="H61" s="459"/>
      <c r="I61" s="459"/>
    </row>
    <row r="62" spans="1:9" s="56" customFormat="1">
      <c r="A62" s="119" t="s">
        <v>449</v>
      </c>
      <c r="B62" s="595" t="s">
        <v>911</v>
      </c>
      <c r="C62" s="596"/>
      <c r="D62" s="120"/>
      <c r="E62" s="204">
        <f t="shared" ref="E62:E74" si="6">G62/1.21</f>
        <v>3.3057851239669422</v>
      </c>
      <c r="F62" s="35">
        <f t="shared" ref="F62:F74" si="7">ROUND(E62*21%,2)</f>
        <v>0.69</v>
      </c>
      <c r="G62" s="204">
        <v>4</v>
      </c>
      <c r="H62" s="459"/>
      <c r="I62" s="459"/>
    </row>
    <row r="63" spans="1:9" s="56" customFormat="1">
      <c r="A63" s="119" t="s">
        <v>450</v>
      </c>
      <c r="B63" s="595" t="s">
        <v>931</v>
      </c>
      <c r="C63" s="596"/>
      <c r="D63" s="120" t="s">
        <v>87</v>
      </c>
      <c r="E63" s="204">
        <f t="shared" si="6"/>
        <v>0.41322314049586778</v>
      </c>
      <c r="F63" s="35">
        <f t="shared" si="7"/>
        <v>0.09</v>
      </c>
      <c r="G63" s="204">
        <v>0.5</v>
      </c>
      <c r="H63" s="459"/>
      <c r="I63" s="459"/>
    </row>
    <row r="64" spans="1:9" s="56" customFormat="1">
      <c r="A64" s="119" t="s">
        <v>933</v>
      </c>
      <c r="B64" s="595" t="s">
        <v>919</v>
      </c>
      <c r="C64" s="596"/>
      <c r="D64" s="120" t="s">
        <v>87</v>
      </c>
      <c r="E64" s="204">
        <f t="shared" si="6"/>
        <v>12.396694214876034</v>
      </c>
      <c r="F64" s="35">
        <f t="shared" si="7"/>
        <v>2.6</v>
      </c>
      <c r="G64" s="204">
        <v>15</v>
      </c>
      <c r="H64" s="459"/>
      <c r="I64" s="459"/>
    </row>
    <row r="65" spans="1:9" s="56" customFormat="1">
      <c r="A65" s="119" t="s">
        <v>451</v>
      </c>
      <c r="B65" s="595" t="s">
        <v>920</v>
      </c>
      <c r="C65" s="596"/>
      <c r="D65" s="120" t="s">
        <v>87</v>
      </c>
      <c r="E65" s="204">
        <f t="shared" si="6"/>
        <v>9.0909090909090917</v>
      </c>
      <c r="F65" s="35">
        <f t="shared" si="7"/>
        <v>1.91</v>
      </c>
      <c r="G65" s="204">
        <v>11</v>
      </c>
      <c r="H65" s="459"/>
      <c r="I65" s="459"/>
    </row>
    <row r="66" spans="1:9" s="56" customFormat="1">
      <c r="A66" s="119" t="s">
        <v>452</v>
      </c>
      <c r="B66" s="595" t="s">
        <v>932</v>
      </c>
      <c r="C66" s="596"/>
      <c r="D66" s="120" t="s">
        <v>87</v>
      </c>
      <c r="E66" s="204">
        <f t="shared" si="6"/>
        <v>25.619834710743802</v>
      </c>
      <c r="F66" s="35">
        <f t="shared" si="7"/>
        <v>5.38</v>
      </c>
      <c r="G66" s="204">
        <v>31</v>
      </c>
      <c r="H66" s="459"/>
      <c r="I66" s="459"/>
    </row>
    <row r="67" spans="1:9" s="56" customFormat="1" ht="15" customHeight="1">
      <c r="A67" s="119" t="s">
        <v>453</v>
      </c>
      <c r="B67" s="595" t="s">
        <v>924</v>
      </c>
      <c r="C67" s="596"/>
      <c r="D67" s="120" t="s">
        <v>87</v>
      </c>
      <c r="E67" s="204">
        <f t="shared" si="6"/>
        <v>4.1322314049586781</v>
      </c>
      <c r="F67" s="35">
        <f t="shared" si="7"/>
        <v>0.87</v>
      </c>
      <c r="G67" s="204">
        <v>5</v>
      </c>
      <c r="H67" s="459"/>
      <c r="I67" s="459"/>
    </row>
    <row r="68" spans="1:9" s="56" customFormat="1">
      <c r="A68" s="119" t="s">
        <v>454</v>
      </c>
      <c r="B68" s="595" t="s">
        <v>925</v>
      </c>
      <c r="C68" s="596"/>
      <c r="D68" s="120" t="s">
        <v>87</v>
      </c>
      <c r="E68" s="204">
        <f t="shared" si="6"/>
        <v>2.4793388429752068</v>
      </c>
      <c r="F68" s="35">
        <f t="shared" si="7"/>
        <v>0.52</v>
      </c>
      <c r="G68" s="204">
        <v>3</v>
      </c>
      <c r="H68" s="459"/>
      <c r="I68" s="459"/>
    </row>
    <row r="69" spans="1:9" s="56" customFormat="1">
      <c r="A69" s="119" t="s">
        <v>455</v>
      </c>
      <c r="B69" s="595" t="s">
        <v>934</v>
      </c>
      <c r="C69" s="596"/>
      <c r="D69" s="120" t="s">
        <v>87</v>
      </c>
      <c r="E69" s="204">
        <f t="shared" si="6"/>
        <v>4.1322314049586781</v>
      </c>
      <c r="F69" s="35">
        <f t="shared" si="7"/>
        <v>0.87</v>
      </c>
      <c r="G69" s="204">
        <v>5</v>
      </c>
      <c r="H69" s="459"/>
      <c r="I69" s="459"/>
    </row>
    <row r="70" spans="1:9" s="56" customFormat="1">
      <c r="A70" s="119" t="s">
        <v>936</v>
      </c>
      <c r="B70" s="595" t="s">
        <v>926</v>
      </c>
      <c r="C70" s="596"/>
      <c r="D70" s="120" t="s">
        <v>87</v>
      </c>
      <c r="E70" s="204">
        <f t="shared" si="6"/>
        <v>12.809917355371901</v>
      </c>
      <c r="F70" s="35">
        <f t="shared" si="7"/>
        <v>2.69</v>
      </c>
      <c r="G70" s="204">
        <v>15.5</v>
      </c>
      <c r="H70" s="459"/>
      <c r="I70" s="459"/>
    </row>
    <row r="71" spans="1:9" s="56" customFormat="1">
      <c r="A71" s="119" t="s">
        <v>937</v>
      </c>
      <c r="B71" s="595" t="s">
        <v>928</v>
      </c>
      <c r="C71" s="596"/>
      <c r="D71" s="120" t="s">
        <v>87</v>
      </c>
      <c r="E71" s="204">
        <f t="shared" si="6"/>
        <v>2.4793388429752068</v>
      </c>
      <c r="F71" s="35">
        <f t="shared" si="7"/>
        <v>0.52</v>
      </c>
      <c r="G71" s="204">
        <v>3</v>
      </c>
      <c r="H71" s="459"/>
      <c r="I71" s="459"/>
    </row>
    <row r="72" spans="1:9" s="56" customFormat="1">
      <c r="A72" s="119" t="s">
        <v>938</v>
      </c>
      <c r="B72" s="595" t="s">
        <v>927</v>
      </c>
      <c r="C72" s="596"/>
      <c r="D72" s="120" t="s">
        <v>87</v>
      </c>
      <c r="E72" s="204">
        <f t="shared" si="6"/>
        <v>2.0661157024793391</v>
      </c>
      <c r="F72" s="35">
        <f t="shared" si="7"/>
        <v>0.43</v>
      </c>
      <c r="G72" s="204">
        <v>2.5</v>
      </c>
      <c r="H72" s="459"/>
      <c r="I72" s="459"/>
    </row>
    <row r="73" spans="1:9" s="56" customFormat="1">
      <c r="A73" s="119" t="s">
        <v>939</v>
      </c>
      <c r="B73" s="595" t="s">
        <v>930</v>
      </c>
      <c r="C73" s="596"/>
      <c r="D73" s="120" t="s">
        <v>87</v>
      </c>
      <c r="E73" s="204">
        <f t="shared" si="6"/>
        <v>10.330578512396695</v>
      </c>
      <c r="F73" s="35">
        <f t="shared" si="7"/>
        <v>2.17</v>
      </c>
      <c r="G73" s="204">
        <v>12.5</v>
      </c>
      <c r="H73" s="459"/>
      <c r="I73" s="459"/>
    </row>
    <row r="74" spans="1:9" s="56" customFormat="1">
      <c r="A74" s="119" t="s">
        <v>940</v>
      </c>
      <c r="B74" s="595" t="s">
        <v>935</v>
      </c>
      <c r="C74" s="596"/>
      <c r="D74" s="120" t="s">
        <v>87</v>
      </c>
      <c r="E74" s="204">
        <f t="shared" si="6"/>
        <v>1.6528925619834711</v>
      </c>
      <c r="F74" s="35">
        <f t="shared" si="7"/>
        <v>0.35</v>
      </c>
      <c r="G74" s="204">
        <v>2</v>
      </c>
      <c r="H74" s="459"/>
      <c r="I74" s="459"/>
    </row>
    <row r="75" spans="1:9" s="56" customFormat="1">
      <c r="A75" s="119" t="s">
        <v>1321</v>
      </c>
      <c r="B75" s="595" t="s">
        <v>1322</v>
      </c>
      <c r="C75" s="596"/>
      <c r="D75" s="120"/>
      <c r="E75" s="204"/>
      <c r="F75" s="35"/>
      <c r="G75" s="204"/>
      <c r="H75" s="459"/>
      <c r="I75" s="459"/>
    </row>
    <row r="76" spans="1:9" s="56" customFormat="1" ht="30">
      <c r="A76" s="122" t="s">
        <v>1323</v>
      </c>
      <c r="B76" s="593" t="s">
        <v>1330</v>
      </c>
      <c r="C76" s="594"/>
      <c r="D76" s="42" t="s">
        <v>1329</v>
      </c>
      <c r="E76" s="204">
        <v>4.96</v>
      </c>
      <c r="F76" s="35">
        <v>1.04</v>
      </c>
      <c r="G76" s="204">
        <f t="shared" ref="G76:G81" si="8">E76+F76</f>
        <v>6</v>
      </c>
      <c r="H76" s="295"/>
      <c r="I76" s="459"/>
    </row>
    <row r="77" spans="1:9" s="56" customFormat="1" ht="30">
      <c r="A77" s="122" t="s">
        <v>1324</v>
      </c>
      <c r="B77" s="593" t="s">
        <v>1331</v>
      </c>
      <c r="C77" s="594"/>
      <c r="D77" s="42" t="s">
        <v>1329</v>
      </c>
      <c r="E77" s="204">
        <v>6.2</v>
      </c>
      <c r="F77" s="35">
        <v>1.3</v>
      </c>
      <c r="G77" s="204">
        <f t="shared" si="8"/>
        <v>7.5</v>
      </c>
      <c r="H77" s="295"/>
      <c r="I77" s="459"/>
    </row>
    <row r="78" spans="1:9" s="56" customFormat="1" ht="30">
      <c r="A78" s="122" t="s">
        <v>1325</v>
      </c>
      <c r="B78" s="593" t="s">
        <v>1332</v>
      </c>
      <c r="C78" s="594"/>
      <c r="D78" s="42" t="s">
        <v>1329</v>
      </c>
      <c r="E78" s="204">
        <v>16.53</v>
      </c>
      <c r="F78" s="35">
        <v>3.47</v>
      </c>
      <c r="G78" s="204">
        <f t="shared" si="8"/>
        <v>20</v>
      </c>
      <c r="H78" s="295"/>
    </row>
    <row r="79" spans="1:9" s="56" customFormat="1" ht="30">
      <c r="A79" s="122" t="s">
        <v>1326</v>
      </c>
      <c r="B79" s="593" t="s">
        <v>1333</v>
      </c>
      <c r="C79" s="594"/>
      <c r="D79" s="42" t="s">
        <v>1329</v>
      </c>
      <c r="E79" s="204">
        <v>20.66</v>
      </c>
      <c r="F79" s="35">
        <v>4.34</v>
      </c>
      <c r="G79" s="204">
        <f t="shared" si="8"/>
        <v>25</v>
      </c>
      <c r="H79" s="295"/>
    </row>
    <row r="80" spans="1:9" s="56" customFormat="1" ht="30">
      <c r="A80" s="122" t="s">
        <v>1327</v>
      </c>
      <c r="B80" s="593" t="s">
        <v>1334</v>
      </c>
      <c r="C80" s="594"/>
      <c r="D80" s="42" t="s">
        <v>1329</v>
      </c>
      <c r="E80" s="204">
        <v>41.32</v>
      </c>
      <c r="F80" s="35">
        <v>8.68</v>
      </c>
      <c r="G80" s="204">
        <f t="shared" si="8"/>
        <v>50</v>
      </c>
      <c r="H80" s="295"/>
    </row>
    <row r="81" spans="1:9" s="56" customFormat="1" ht="30">
      <c r="A81" s="122" t="s">
        <v>1328</v>
      </c>
      <c r="B81" s="593" t="s">
        <v>1335</v>
      </c>
      <c r="C81" s="594"/>
      <c r="D81" s="42" t="s">
        <v>1329</v>
      </c>
      <c r="E81" s="204">
        <v>53.72</v>
      </c>
      <c r="F81" s="35">
        <v>11.28</v>
      </c>
      <c r="G81" s="204">
        <f t="shared" si="8"/>
        <v>65</v>
      </c>
      <c r="H81" s="295"/>
    </row>
    <row r="82" spans="1:9" s="56" customFormat="1" ht="14.25">
      <c r="A82" s="121" t="s">
        <v>105</v>
      </c>
      <c r="B82" s="638" t="s">
        <v>1037</v>
      </c>
      <c r="C82" s="638"/>
      <c r="D82" s="638"/>
      <c r="E82" s="638"/>
      <c r="F82" s="638"/>
      <c r="G82" s="638"/>
    </row>
    <row r="83" spans="1:9" s="56" customFormat="1" ht="18" customHeight="1">
      <c r="A83" s="69" t="s">
        <v>9</v>
      </c>
      <c r="B83" s="632" t="s">
        <v>1195</v>
      </c>
      <c r="C83" s="633"/>
      <c r="D83" s="64" t="s">
        <v>944</v>
      </c>
      <c r="E83" s="37">
        <v>14</v>
      </c>
      <c r="F83" s="72" t="s">
        <v>371</v>
      </c>
      <c r="G83" s="37">
        <v>14</v>
      </c>
      <c r="H83" s="272"/>
    </row>
    <row r="84" spans="1:9" s="56" customFormat="1" ht="45" customHeight="1">
      <c r="A84" s="229" t="s">
        <v>1138</v>
      </c>
      <c r="B84" s="630" t="s">
        <v>1196</v>
      </c>
      <c r="C84" s="631"/>
      <c r="D84" s="198" t="s">
        <v>944</v>
      </c>
      <c r="E84" s="273">
        <v>0</v>
      </c>
      <c r="F84" s="72" t="s">
        <v>371</v>
      </c>
      <c r="G84" s="223">
        <v>0</v>
      </c>
      <c r="H84" s="272"/>
    </row>
    <row r="85" spans="1:9" s="56" customFormat="1" ht="45.75" customHeight="1">
      <c r="A85" s="229" t="s">
        <v>1139</v>
      </c>
      <c r="B85" s="630" t="s">
        <v>1197</v>
      </c>
      <c r="C85" s="631"/>
      <c r="D85" s="198" t="s">
        <v>944</v>
      </c>
      <c r="E85" s="273">
        <v>0</v>
      </c>
      <c r="F85" s="72" t="s">
        <v>371</v>
      </c>
      <c r="G85" s="223">
        <v>0</v>
      </c>
      <c r="H85" s="272"/>
    </row>
    <row r="86" spans="1:9" s="56" customFormat="1" ht="45.75" customHeight="1">
      <c r="A86" s="229" t="s">
        <v>1140</v>
      </c>
      <c r="B86" s="630" t="s">
        <v>1198</v>
      </c>
      <c r="C86" s="631"/>
      <c r="D86" s="198" t="s">
        <v>944</v>
      </c>
      <c r="E86" s="273">
        <v>0</v>
      </c>
      <c r="F86" s="72" t="s">
        <v>371</v>
      </c>
      <c r="G86" s="223">
        <v>0</v>
      </c>
      <c r="H86" s="272"/>
    </row>
    <row r="87" spans="1:9" s="56" customFormat="1" ht="45.75" customHeight="1">
      <c r="A87" s="76" t="s">
        <v>11</v>
      </c>
      <c r="B87" s="632" t="s">
        <v>1215</v>
      </c>
      <c r="C87" s="633"/>
      <c r="D87" s="64" t="s">
        <v>944</v>
      </c>
      <c r="E87" s="71">
        <v>8</v>
      </c>
      <c r="F87" s="72" t="s">
        <v>371</v>
      </c>
      <c r="G87" s="71">
        <v>8</v>
      </c>
      <c r="H87" s="288"/>
    </row>
    <row r="88" spans="1:9" s="56" customFormat="1" ht="45.75" customHeight="1">
      <c r="A88" s="69" t="s">
        <v>123</v>
      </c>
      <c r="B88" s="632" t="s">
        <v>1216</v>
      </c>
      <c r="C88" s="633"/>
      <c r="D88" s="64" t="s">
        <v>944</v>
      </c>
      <c r="E88" s="282">
        <v>20</v>
      </c>
      <c r="F88" s="72" t="s">
        <v>371</v>
      </c>
      <c r="G88" s="282">
        <v>20</v>
      </c>
      <c r="H88" s="288"/>
    </row>
    <row r="89" spans="1:9" s="56" customFormat="1">
      <c r="A89" s="69" t="s">
        <v>124</v>
      </c>
      <c r="B89" s="632" t="s">
        <v>222</v>
      </c>
      <c r="C89" s="633"/>
      <c r="D89" s="64" t="s">
        <v>944</v>
      </c>
      <c r="E89" s="6">
        <v>1.65</v>
      </c>
      <c r="F89" s="6">
        <f>ROUND(E89*21%,2)</f>
        <v>0.35</v>
      </c>
      <c r="G89" s="37">
        <f>E89+F89</f>
        <v>2</v>
      </c>
      <c r="H89" s="272"/>
    </row>
    <row r="90" spans="1:9" s="56" customFormat="1">
      <c r="A90" s="69" t="s">
        <v>125</v>
      </c>
      <c r="B90" s="632" t="s">
        <v>223</v>
      </c>
      <c r="C90" s="633"/>
      <c r="D90" s="64"/>
      <c r="E90" s="6"/>
      <c r="F90" s="6"/>
      <c r="G90" s="6"/>
    </row>
    <row r="91" spans="1:9" s="56" customFormat="1">
      <c r="A91" s="60" t="s">
        <v>126</v>
      </c>
      <c r="B91" s="595" t="s">
        <v>463</v>
      </c>
      <c r="C91" s="596"/>
      <c r="D91" s="120" t="s">
        <v>87</v>
      </c>
      <c r="E91" s="37">
        <f t="shared" ref="E91:E96" si="9">G91/1.21</f>
        <v>14.049586776859504</v>
      </c>
      <c r="F91" s="6">
        <f t="shared" ref="F91:F96" si="10">ROUND(E91*21%,2)</f>
        <v>2.95</v>
      </c>
      <c r="G91" s="37">
        <v>17</v>
      </c>
    </row>
    <row r="92" spans="1:9" s="56" customFormat="1">
      <c r="A92" s="60" t="s">
        <v>456</v>
      </c>
      <c r="B92" s="595" t="s">
        <v>462</v>
      </c>
      <c r="C92" s="596"/>
      <c r="D92" s="120" t="s">
        <v>87</v>
      </c>
      <c r="E92" s="37">
        <f t="shared" si="9"/>
        <v>7.4380165289256199</v>
      </c>
      <c r="F92" s="6">
        <f t="shared" si="10"/>
        <v>1.56</v>
      </c>
      <c r="G92" s="37">
        <v>9</v>
      </c>
    </row>
    <row r="93" spans="1:9" s="56" customFormat="1">
      <c r="A93" s="60" t="s">
        <v>457</v>
      </c>
      <c r="B93" s="595" t="s">
        <v>461</v>
      </c>
      <c r="C93" s="596"/>
      <c r="D93" s="120" t="s">
        <v>87</v>
      </c>
      <c r="E93" s="37">
        <f t="shared" si="9"/>
        <v>7.4380165289256199</v>
      </c>
      <c r="F93" s="6">
        <f t="shared" si="10"/>
        <v>1.56</v>
      </c>
      <c r="G93" s="37">
        <v>9</v>
      </c>
    </row>
    <row r="94" spans="1:9" s="56" customFormat="1">
      <c r="A94" s="60" t="s">
        <v>458</v>
      </c>
      <c r="B94" s="595" t="s">
        <v>465</v>
      </c>
      <c r="C94" s="596"/>
      <c r="D94" s="120" t="s">
        <v>87</v>
      </c>
      <c r="E94" s="37">
        <f t="shared" si="9"/>
        <v>7.4380165289256199</v>
      </c>
      <c r="F94" s="6">
        <f t="shared" si="10"/>
        <v>1.56</v>
      </c>
      <c r="G94" s="37">
        <v>9</v>
      </c>
      <c r="I94" s="459"/>
    </row>
    <row r="95" spans="1:9" s="56" customFormat="1">
      <c r="A95" s="60" t="s">
        <v>459</v>
      </c>
      <c r="B95" s="595" t="s">
        <v>466</v>
      </c>
      <c r="C95" s="596"/>
      <c r="D95" s="120" t="s">
        <v>87</v>
      </c>
      <c r="E95" s="37">
        <f t="shared" si="9"/>
        <v>4.1322314049586781</v>
      </c>
      <c r="F95" s="6">
        <f t="shared" si="10"/>
        <v>0.87</v>
      </c>
      <c r="G95" s="37">
        <v>5</v>
      </c>
      <c r="I95" s="459"/>
    </row>
    <row r="96" spans="1:9" s="56" customFormat="1">
      <c r="A96" s="60" t="s">
        <v>460</v>
      </c>
      <c r="B96" s="595" t="s">
        <v>464</v>
      </c>
      <c r="C96" s="596"/>
      <c r="D96" s="120" t="s">
        <v>87</v>
      </c>
      <c r="E96" s="37">
        <f t="shared" si="9"/>
        <v>3.3057851239669422</v>
      </c>
      <c r="F96" s="6">
        <f t="shared" si="10"/>
        <v>0.69</v>
      </c>
      <c r="G96" s="37">
        <v>4</v>
      </c>
      <c r="I96" s="459"/>
    </row>
    <row r="97" spans="1:9" s="56" customFormat="1" ht="41.25" customHeight="1">
      <c r="A97" s="69" t="s">
        <v>127</v>
      </c>
      <c r="B97" s="632" t="s">
        <v>467</v>
      </c>
      <c r="C97" s="633"/>
      <c r="D97" s="633"/>
      <c r="E97" s="633"/>
      <c r="F97" s="633"/>
      <c r="G97" s="634"/>
      <c r="I97" s="459"/>
    </row>
    <row r="98" spans="1:9" s="56" customFormat="1">
      <c r="A98" s="60" t="s">
        <v>128</v>
      </c>
      <c r="B98" s="595" t="s">
        <v>463</v>
      </c>
      <c r="C98" s="596"/>
      <c r="D98" s="120" t="s">
        <v>87</v>
      </c>
      <c r="E98" s="37">
        <f>G98/1.21</f>
        <v>42.148760330578511</v>
      </c>
      <c r="F98" s="6">
        <f>ROUND(E98*21%,2)</f>
        <v>8.85</v>
      </c>
      <c r="G98" s="37">
        <v>51</v>
      </c>
      <c r="I98" s="459"/>
    </row>
    <row r="99" spans="1:9" s="56" customFormat="1">
      <c r="A99" s="60" t="s">
        <v>129</v>
      </c>
      <c r="B99" s="595" t="s">
        <v>462</v>
      </c>
      <c r="C99" s="596"/>
      <c r="D99" s="120" t="s">
        <v>87</v>
      </c>
      <c r="E99" s="37">
        <f>G99/1.21</f>
        <v>21.487603305785125</v>
      </c>
      <c r="F99" s="6">
        <f>ROUND(E99*21%,2)</f>
        <v>4.51</v>
      </c>
      <c r="G99" s="37">
        <v>26</v>
      </c>
      <c r="I99" s="459"/>
    </row>
    <row r="100" spans="1:9" s="56" customFormat="1">
      <c r="A100" s="60" t="s">
        <v>130</v>
      </c>
      <c r="B100" s="595" t="s">
        <v>461</v>
      </c>
      <c r="C100" s="596"/>
      <c r="D100" s="120" t="s">
        <v>87</v>
      </c>
      <c r="E100" s="37">
        <f>G100/1.21</f>
        <v>14.049586776859504</v>
      </c>
      <c r="F100" s="6">
        <f>ROUND(E100*21%,2)</f>
        <v>2.95</v>
      </c>
      <c r="G100" s="37">
        <v>17</v>
      </c>
      <c r="I100" s="459"/>
    </row>
    <row r="101" spans="1:9" s="56" customFormat="1" ht="30" customHeight="1">
      <c r="A101" s="69" t="s">
        <v>163</v>
      </c>
      <c r="B101" s="632" t="s">
        <v>227</v>
      </c>
      <c r="C101" s="633"/>
      <c r="D101" s="64" t="s">
        <v>945</v>
      </c>
      <c r="E101" s="37">
        <f>G101/1.21</f>
        <v>21.487603305785125</v>
      </c>
      <c r="F101" s="6">
        <f>ROUND(E101*21%,2)</f>
        <v>4.51</v>
      </c>
      <c r="G101" s="37">
        <v>26</v>
      </c>
      <c r="I101" s="459"/>
    </row>
    <row r="102" spans="1:9" s="56" customFormat="1" ht="14.25">
      <c r="A102" s="121" t="s">
        <v>402</v>
      </c>
      <c r="B102" s="629" t="s">
        <v>1299</v>
      </c>
      <c r="C102" s="629"/>
      <c r="D102" s="629"/>
      <c r="E102" s="629"/>
      <c r="F102" s="629"/>
      <c r="G102" s="629"/>
      <c r="I102" s="459"/>
    </row>
    <row r="103" spans="1:9" s="56" customFormat="1" ht="33" customHeight="1">
      <c r="A103" s="69" t="s">
        <v>13</v>
      </c>
      <c r="B103" s="595" t="s">
        <v>1195</v>
      </c>
      <c r="C103" s="596"/>
      <c r="D103" s="64" t="s">
        <v>944</v>
      </c>
      <c r="E103" s="71">
        <v>14</v>
      </c>
      <c r="F103" s="71" t="s">
        <v>371</v>
      </c>
      <c r="G103" s="71">
        <v>14</v>
      </c>
      <c r="H103" s="272"/>
      <c r="I103" s="459"/>
    </row>
    <row r="104" spans="1:9" s="56" customFormat="1" ht="34.5" customHeight="1">
      <c r="A104" s="229" t="s">
        <v>403</v>
      </c>
      <c r="B104" s="595" t="s">
        <v>1196</v>
      </c>
      <c r="C104" s="596"/>
      <c r="D104" s="198" t="s">
        <v>944</v>
      </c>
      <c r="E104" s="273">
        <v>0</v>
      </c>
      <c r="F104" s="71" t="s">
        <v>371</v>
      </c>
      <c r="G104" s="223">
        <v>0</v>
      </c>
      <c r="H104" s="272"/>
      <c r="I104" s="459"/>
    </row>
    <row r="105" spans="1:9" s="56" customFormat="1" ht="47.25" customHeight="1">
      <c r="A105" s="229" t="s">
        <v>404</v>
      </c>
      <c r="B105" s="595" t="s">
        <v>1197</v>
      </c>
      <c r="C105" s="596"/>
      <c r="D105" s="198" t="s">
        <v>944</v>
      </c>
      <c r="E105" s="273">
        <v>0</v>
      </c>
      <c r="F105" s="71" t="s">
        <v>371</v>
      </c>
      <c r="G105" s="223">
        <v>0</v>
      </c>
      <c r="H105" s="272"/>
    </row>
    <row r="106" spans="1:9" s="56" customFormat="1" ht="52.5" customHeight="1">
      <c r="A106" s="229" t="s">
        <v>667</v>
      </c>
      <c r="B106" s="595" t="s">
        <v>1198</v>
      </c>
      <c r="C106" s="596"/>
      <c r="D106" s="198" t="s">
        <v>944</v>
      </c>
      <c r="E106" s="273">
        <v>0</v>
      </c>
      <c r="F106" s="71" t="s">
        <v>371</v>
      </c>
      <c r="G106" s="223">
        <v>0</v>
      </c>
      <c r="H106" s="272"/>
    </row>
    <row r="107" spans="1:9" s="56" customFormat="1">
      <c r="A107" s="69" t="s">
        <v>15</v>
      </c>
      <c r="B107" s="632" t="s">
        <v>228</v>
      </c>
      <c r="C107" s="633"/>
      <c r="D107" s="633"/>
      <c r="E107" s="633"/>
      <c r="F107" s="633"/>
      <c r="G107" s="634"/>
    </row>
    <row r="108" spans="1:9" s="56" customFormat="1">
      <c r="A108" s="60" t="s">
        <v>405</v>
      </c>
      <c r="B108" s="92" t="s">
        <v>1312</v>
      </c>
      <c r="C108" s="42">
        <v>63.99</v>
      </c>
      <c r="D108" s="120" t="s">
        <v>1270</v>
      </c>
      <c r="E108" s="91">
        <v>3.3050000000000002</v>
      </c>
      <c r="F108" s="37">
        <f>ROUND(E108*21%,2)</f>
        <v>0.69</v>
      </c>
      <c r="G108" s="37">
        <f>E108+F108</f>
        <v>3.9950000000000001</v>
      </c>
      <c r="H108" s="272"/>
    </row>
    <row r="109" spans="1:9" s="56" customFormat="1">
      <c r="A109" s="60" t="s">
        <v>1158</v>
      </c>
      <c r="B109" s="92" t="s">
        <v>1313</v>
      </c>
      <c r="C109" s="42">
        <v>47.27</v>
      </c>
      <c r="D109" s="120" t="s">
        <v>1270</v>
      </c>
      <c r="E109" s="37">
        <v>2.48</v>
      </c>
      <c r="F109" s="37">
        <f>ROUND(E109*21%,2)</f>
        <v>0.52</v>
      </c>
      <c r="G109" s="37">
        <f>E109+F109</f>
        <v>3</v>
      </c>
      <c r="H109" s="272"/>
    </row>
    <row r="110" spans="1:9" s="56" customFormat="1">
      <c r="A110" s="60" t="s">
        <v>1159</v>
      </c>
      <c r="B110" s="320" t="s">
        <v>1317</v>
      </c>
      <c r="C110" s="42">
        <v>169</v>
      </c>
      <c r="D110" s="120" t="s">
        <v>1270</v>
      </c>
      <c r="E110" s="321">
        <v>8.2639999999999993</v>
      </c>
      <c r="F110" s="91">
        <f>(E110*21%)</f>
        <v>1.7354399999999999</v>
      </c>
      <c r="G110" s="37">
        <f>E110+F110</f>
        <v>9.9994399999999999</v>
      </c>
      <c r="H110" s="272"/>
    </row>
    <row r="111" spans="1:9" s="56" customFormat="1" ht="15" customHeight="1">
      <c r="A111" s="60" t="s">
        <v>1160</v>
      </c>
      <c r="B111" s="320" t="s">
        <v>1318</v>
      </c>
      <c r="C111" s="42">
        <v>173.5</v>
      </c>
      <c r="D111" s="120" t="s">
        <v>1270</v>
      </c>
      <c r="E111" s="321">
        <v>8.6769999999999996</v>
      </c>
      <c r="F111" s="37">
        <f>ROUND(E111*21%,2)</f>
        <v>1.82</v>
      </c>
      <c r="G111" s="37">
        <f>E111+F111</f>
        <v>10.497</v>
      </c>
      <c r="H111" s="272"/>
    </row>
    <row r="112" spans="1:9" s="56" customFormat="1" ht="15" customHeight="1">
      <c r="A112" s="69" t="s">
        <v>144</v>
      </c>
      <c r="B112" s="632" t="s">
        <v>471</v>
      </c>
      <c r="C112" s="633"/>
      <c r="D112" s="633"/>
      <c r="E112" s="633"/>
      <c r="F112" s="633"/>
      <c r="G112" s="634"/>
    </row>
    <row r="113" spans="1:8" s="56" customFormat="1" ht="15" customHeight="1">
      <c r="A113" s="60" t="s">
        <v>468</v>
      </c>
      <c r="B113" s="595" t="s">
        <v>229</v>
      </c>
      <c r="C113" s="596"/>
      <c r="D113" s="120" t="s">
        <v>946</v>
      </c>
      <c r="E113" s="37">
        <f>G113/1.21</f>
        <v>4.1322314049586781</v>
      </c>
      <c r="F113" s="37">
        <f>ROUND(E113*21%,2)</f>
        <v>0.87</v>
      </c>
      <c r="G113" s="37">
        <v>5</v>
      </c>
    </row>
    <row r="114" spans="1:8" s="56" customFormat="1" ht="15" customHeight="1">
      <c r="A114" s="60" t="s">
        <v>1314</v>
      </c>
      <c r="B114" s="595" t="s">
        <v>469</v>
      </c>
      <c r="C114" s="596"/>
      <c r="D114" s="120" t="s">
        <v>946</v>
      </c>
      <c r="E114" s="37">
        <f>G114/1.21</f>
        <v>4.1322314049586781</v>
      </c>
      <c r="F114" s="37">
        <f>ROUND(E114*21%,2)</f>
        <v>0.87</v>
      </c>
      <c r="G114" s="37">
        <v>5</v>
      </c>
    </row>
    <row r="115" spans="1:8" s="56" customFormat="1">
      <c r="A115" s="60" t="s">
        <v>1315</v>
      </c>
      <c r="B115" s="595" t="s">
        <v>230</v>
      </c>
      <c r="C115" s="596"/>
      <c r="D115" s="120" t="s">
        <v>946</v>
      </c>
      <c r="E115" s="37">
        <f>G115/1.21</f>
        <v>4.1322314049586781</v>
      </c>
      <c r="F115" s="37">
        <f>ROUND(E115*21%,2)</f>
        <v>0.87</v>
      </c>
      <c r="G115" s="37">
        <v>5</v>
      </c>
    </row>
    <row r="116" spans="1:8" s="56" customFormat="1">
      <c r="A116" s="60" t="s">
        <v>1316</v>
      </c>
      <c r="B116" s="595" t="s">
        <v>470</v>
      </c>
      <c r="C116" s="596"/>
      <c r="D116" s="120" t="s">
        <v>946</v>
      </c>
      <c r="E116" s="37">
        <f>G116/1.21</f>
        <v>3.3057851239669422</v>
      </c>
      <c r="F116" s="37">
        <f>ROUND(E116*21%,2)</f>
        <v>0.69</v>
      </c>
      <c r="G116" s="37">
        <v>4</v>
      </c>
    </row>
    <row r="117" spans="1:8" s="56" customFormat="1" ht="14.25">
      <c r="A117" s="121" t="s">
        <v>406</v>
      </c>
      <c r="B117" s="629" t="s">
        <v>231</v>
      </c>
      <c r="C117" s="629"/>
      <c r="D117" s="629"/>
      <c r="E117" s="629"/>
      <c r="F117" s="629"/>
      <c r="G117" s="629"/>
    </row>
    <row r="118" spans="1:8" s="56" customFormat="1">
      <c r="A118" s="69" t="s">
        <v>16</v>
      </c>
      <c r="B118" s="632" t="s">
        <v>1187</v>
      </c>
      <c r="C118" s="634"/>
      <c r="D118" s="120" t="s">
        <v>87</v>
      </c>
      <c r="E118" s="37">
        <f>G118/1.21</f>
        <v>1.6528925619834711</v>
      </c>
      <c r="F118" s="37">
        <f>ROUND(E118*21%,2)</f>
        <v>0.35</v>
      </c>
      <c r="G118" s="37">
        <v>2</v>
      </c>
      <c r="H118" s="265"/>
    </row>
    <row r="119" spans="1:8" s="56" customFormat="1">
      <c r="A119" s="69" t="s">
        <v>17</v>
      </c>
      <c r="B119" s="632" t="s">
        <v>1286</v>
      </c>
      <c r="C119" s="633"/>
      <c r="D119" s="633"/>
      <c r="E119" s="633"/>
      <c r="F119" s="633"/>
      <c r="G119" s="634"/>
    </row>
    <row r="120" spans="1:8" s="56" customFormat="1">
      <c r="A120" s="60" t="s">
        <v>474</v>
      </c>
      <c r="B120" s="595" t="s">
        <v>232</v>
      </c>
      <c r="C120" s="596"/>
      <c r="D120" s="120" t="s">
        <v>87</v>
      </c>
      <c r="E120" s="37">
        <f>G120/1.21</f>
        <v>7.4380165289256199</v>
      </c>
      <c r="F120" s="37">
        <f>ROUND(E120*21%,2)</f>
        <v>1.56</v>
      </c>
      <c r="G120" s="37">
        <v>9</v>
      </c>
    </row>
    <row r="121" spans="1:8" s="56" customFormat="1">
      <c r="A121" s="60" t="s">
        <v>475</v>
      </c>
      <c r="B121" s="595" t="s">
        <v>233</v>
      </c>
      <c r="C121" s="596"/>
      <c r="D121" s="120" t="s">
        <v>87</v>
      </c>
      <c r="E121" s="37">
        <f>G121/1.21</f>
        <v>4.1322314049586781</v>
      </c>
      <c r="F121" s="37">
        <f>ROUND(E121*21%,2)</f>
        <v>0.87</v>
      </c>
      <c r="G121" s="37">
        <v>5</v>
      </c>
    </row>
    <row r="122" spans="1:8" s="56" customFormat="1" ht="15" customHeight="1">
      <c r="A122" s="60" t="s">
        <v>476</v>
      </c>
      <c r="B122" s="595" t="s">
        <v>473</v>
      </c>
      <c r="C122" s="596"/>
      <c r="D122" s="120" t="s">
        <v>87</v>
      </c>
      <c r="E122" s="37">
        <f>G122/1.21</f>
        <v>9.9173553719008272</v>
      </c>
      <c r="F122" s="37">
        <f>ROUND(E122*21%,2)</f>
        <v>2.08</v>
      </c>
      <c r="G122" s="37">
        <v>12</v>
      </c>
    </row>
    <row r="123" spans="1:8" s="56" customFormat="1">
      <c r="A123" s="69" t="s">
        <v>18</v>
      </c>
      <c r="B123" s="307" t="s">
        <v>1295</v>
      </c>
      <c r="C123" s="308"/>
      <c r="D123" s="309"/>
      <c r="E123" s="174"/>
      <c r="F123" s="174"/>
      <c r="G123" s="191"/>
    </row>
    <row r="124" spans="1:8" s="56" customFormat="1">
      <c r="A124" s="78" t="s">
        <v>1287</v>
      </c>
      <c r="B124" s="308" t="s">
        <v>1291</v>
      </c>
      <c r="C124" s="92">
        <v>116.2</v>
      </c>
      <c r="D124" s="120" t="s">
        <v>1270</v>
      </c>
      <c r="E124" s="37">
        <f>G124/1.21</f>
        <v>2.4793388429752068</v>
      </c>
      <c r="F124" s="37">
        <f>ROUND(E124*21%,2)</f>
        <v>0.52</v>
      </c>
      <c r="G124" s="37">
        <v>3</v>
      </c>
      <c r="H124" s="272"/>
    </row>
    <row r="125" spans="1:8" s="56" customFormat="1">
      <c r="A125" s="78" t="s">
        <v>1288</v>
      </c>
      <c r="B125" s="308" t="s">
        <v>1292</v>
      </c>
      <c r="C125" s="92">
        <v>34.799999999999997</v>
      </c>
      <c r="D125" s="120" t="s">
        <v>1270</v>
      </c>
      <c r="E125" s="37">
        <f>G125/1.21</f>
        <v>0.82644628099173556</v>
      </c>
      <c r="F125" s="37">
        <f>ROUND(E125*21%,2)</f>
        <v>0.17</v>
      </c>
      <c r="G125" s="37">
        <v>1</v>
      </c>
      <c r="H125" s="272"/>
    </row>
    <row r="126" spans="1:8" s="56" customFormat="1">
      <c r="A126" s="78" t="s">
        <v>1289</v>
      </c>
      <c r="B126" s="308" t="s">
        <v>1293</v>
      </c>
      <c r="C126" s="92">
        <v>34.700000000000003</v>
      </c>
      <c r="D126" s="120" t="s">
        <v>1270</v>
      </c>
      <c r="E126" s="37">
        <f>G126/1.21</f>
        <v>0.82644628099173556</v>
      </c>
      <c r="F126" s="37">
        <f>ROUND(E126*21%,2)</f>
        <v>0.17</v>
      </c>
      <c r="G126" s="37">
        <v>1</v>
      </c>
      <c r="H126" s="272"/>
    </row>
    <row r="127" spans="1:8" s="56" customFormat="1">
      <c r="A127" s="78" t="s">
        <v>1290</v>
      </c>
      <c r="B127" s="308" t="s">
        <v>1294</v>
      </c>
      <c r="C127" s="92">
        <v>56.2</v>
      </c>
      <c r="D127" s="120" t="s">
        <v>1270</v>
      </c>
      <c r="E127" s="37">
        <f>G127/1.21</f>
        <v>1.6528925619834711</v>
      </c>
      <c r="F127" s="37">
        <f>ROUND(E127*21%,2)</f>
        <v>0.35</v>
      </c>
      <c r="G127" s="37">
        <v>2</v>
      </c>
      <c r="H127" s="272"/>
    </row>
    <row r="128" spans="1:8" s="56" customFormat="1" ht="31.5" customHeight="1">
      <c r="A128" s="611" t="s">
        <v>472</v>
      </c>
      <c r="B128" s="612"/>
      <c r="C128" s="612"/>
      <c r="D128" s="612"/>
      <c r="E128" s="612"/>
      <c r="F128" s="612"/>
      <c r="G128" s="613"/>
    </row>
    <row r="129" spans="1:8" s="56" customFormat="1" ht="14.25">
      <c r="A129" s="121" t="s">
        <v>21</v>
      </c>
      <c r="B129" s="547" t="s">
        <v>1309</v>
      </c>
      <c r="C129" s="548"/>
      <c r="D129" s="548"/>
      <c r="E129" s="548"/>
      <c r="F129" s="548"/>
      <c r="G129" s="549"/>
      <c r="H129" s="272"/>
    </row>
    <row r="130" spans="1:8" s="56" customFormat="1">
      <c r="A130" s="215" t="s">
        <v>22</v>
      </c>
      <c r="B130" s="624" t="s">
        <v>1770</v>
      </c>
      <c r="C130" s="625"/>
      <c r="D130" s="64"/>
      <c r="E130" s="3"/>
      <c r="F130" s="3"/>
      <c r="G130" s="3"/>
      <c r="H130" s="272"/>
    </row>
    <row r="131" spans="1:8" s="56" customFormat="1" ht="30.75" customHeight="1">
      <c r="A131" s="60" t="s">
        <v>478</v>
      </c>
      <c r="B131" s="595" t="s">
        <v>1304</v>
      </c>
      <c r="C131" s="596"/>
      <c r="D131" s="64" t="s">
        <v>947</v>
      </c>
      <c r="E131" s="46" t="s">
        <v>234</v>
      </c>
      <c r="F131" s="6" t="s">
        <v>875</v>
      </c>
      <c r="G131" s="4" t="s">
        <v>776</v>
      </c>
      <c r="H131" s="272"/>
    </row>
    <row r="132" spans="1:8" s="56" customFormat="1" ht="14.25" customHeight="1">
      <c r="A132" s="60" t="s">
        <v>479</v>
      </c>
      <c r="B132" s="595" t="s">
        <v>1305</v>
      </c>
      <c r="C132" s="596"/>
      <c r="D132" s="64" t="s">
        <v>947</v>
      </c>
      <c r="E132" s="46" t="s">
        <v>235</v>
      </c>
      <c r="F132" s="6" t="s">
        <v>875</v>
      </c>
      <c r="G132" s="4" t="s">
        <v>775</v>
      </c>
      <c r="H132" s="272"/>
    </row>
    <row r="133" spans="1:8" s="56" customFormat="1">
      <c r="A133" s="60" t="s">
        <v>480</v>
      </c>
      <c r="B133" s="595" t="s">
        <v>1306</v>
      </c>
      <c r="C133" s="596"/>
      <c r="D133" s="120" t="s">
        <v>87</v>
      </c>
      <c r="E133" s="37">
        <f t="shared" ref="E133:E138" si="11">G133/1.21</f>
        <v>42.97520661157025</v>
      </c>
      <c r="F133" s="37">
        <f t="shared" ref="F133:F138" si="12">ROUND(E133*21%,2)</f>
        <v>9.02</v>
      </c>
      <c r="G133" s="37">
        <v>52</v>
      </c>
      <c r="H133" s="272"/>
    </row>
    <row r="134" spans="1:8" s="56" customFormat="1" ht="27.75" customHeight="1">
      <c r="A134" s="60" t="s">
        <v>481</v>
      </c>
      <c r="B134" s="595" t="s">
        <v>1307</v>
      </c>
      <c r="C134" s="596"/>
      <c r="D134" s="120" t="s">
        <v>87</v>
      </c>
      <c r="E134" s="37">
        <f t="shared" si="11"/>
        <v>71.074380165289256</v>
      </c>
      <c r="F134" s="37">
        <f t="shared" si="12"/>
        <v>14.93</v>
      </c>
      <c r="G134" s="37">
        <v>86</v>
      </c>
      <c r="H134" s="272"/>
    </row>
    <row r="135" spans="1:8" s="56" customFormat="1">
      <c r="A135" s="60" t="s">
        <v>482</v>
      </c>
      <c r="B135" s="595" t="s">
        <v>1308</v>
      </c>
      <c r="C135" s="596"/>
      <c r="D135" s="120" t="s">
        <v>87</v>
      </c>
      <c r="E135" s="37">
        <f t="shared" si="11"/>
        <v>3.3057851239669422</v>
      </c>
      <c r="F135" s="37">
        <f t="shared" si="12"/>
        <v>0.69</v>
      </c>
      <c r="G135" s="37">
        <v>4</v>
      </c>
      <c r="H135" s="272"/>
    </row>
    <row r="136" spans="1:8" s="56" customFormat="1">
      <c r="A136" s="60" t="s">
        <v>483</v>
      </c>
      <c r="B136" s="595" t="s">
        <v>477</v>
      </c>
      <c r="C136" s="596"/>
      <c r="D136" s="120" t="s">
        <v>87</v>
      </c>
      <c r="E136" s="37">
        <f t="shared" si="11"/>
        <v>7.4380165289256199</v>
      </c>
      <c r="F136" s="37">
        <f t="shared" si="12"/>
        <v>1.56</v>
      </c>
      <c r="G136" s="37">
        <v>9</v>
      </c>
      <c r="H136" s="272"/>
    </row>
    <row r="137" spans="1:8" s="56" customFormat="1" ht="15" customHeight="1">
      <c r="A137" s="60" t="s">
        <v>484</v>
      </c>
      <c r="B137" s="595" t="s">
        <v>236</v>
      </c>
      <c r="C137" s="596"/>
      <c r="D137" s="120" t="s">
        <v>87</v>
      </c>
      <c r="E137" s="37">
        <f t="shared" si="11"/>
        <v>14.049586776859504</v>
      </c>
      <c r="F137" s="37">
        <f t="shared" si="12"/>
        <v>2.95</v>
      </c>
      <c r="G137" s="37">
        <v>17</v>
      </c>
      <c r="H137" s="272"/>
    </row>
    <row r="138" spans="1:8" s="56" customFormat="1">
      <c r="A138" s="60" t="s">
        <v>485</v>
      </c>
      <c r="B138" s="595" t="s">
        <v>237</v>
      </c>
      <c r="C138" s="596"/>
      <c r="D138" s="120" t="s">
        <v>87</v>
      </c>
      <c r="E138" s="37">
        <f t="shared" si="11"/>
        <v>7.4380165289256199</v>
      </c>
      <c r="F138" s="37">
        <f t="shared" si="12"/>
        <v>1.56</v>
      </c>
      <c r="G138" s="37">
        <v>9</v>
      </c>
      <c r="H138" s="272"/>
    </row>
    <row r="139" spans="1:8" s="56" customFormat="1">
      <c r="A139" s="611" t="s">
        <v>1769</v>
      </c>
      <c r="B139" s="612"/>
      <c r="C139" s="612"/>
      <c r="D139" s="612"/>
      <c r="E139" s="612"/>
      <c r="F139" s="612"/>
      <c r="G139" s="613"/>
      <c r="H139" s="272"/>
    </row>
    <row r="140" spans="1:8" s="56" customFormat="1">
      <c r="A140" s="215" t="s">
        <v>23</v>
      </c>
      <c r="B140" s="211" t="s">
        <v>1767</v>
      </c>
      <c r="C140" s="211"/>
      <c r="D140" s="64"/>
      <c r="E140" s="3"/>
      <c r="F140" s="3"/>
      <c r="G140" s="3"/>
      <c r="H140" s="272"/>
    </row>
    <row r="141" spans="1:8" s="56" customFormat="1">
      <c r="A141" s="60" t="s">
        <v>486</v>
      </c>
      <c r="B141" s="595" t="s">
        <v>238</v>
      </c>
      <c r="C141" s="596"/>
      <c r="D141" s="120" t="s">
        <v>87</v>
      </c>
      <c r="E141" s="37">
        <f>G141/1.21</f>
        <v>7.8512396694214877</v>
      </c>
      <c r="F141" s="37">
        <f>ROUND(E141*21%,2)</f>
        <v>1.65</v>
      </c>
      <c r="G141" s="37">
        <v>9.5</v>
      </c>
    </row>
    <row r="142" spans="1:8" s="56" customFormat="1" ht="15" customHeight="1">
      <c r="A142" s="60" t="s">
        <v>487</v>
      </c>
      <c r="B142" s="595" t="s">
        <v>239</v>
      </c>
      <c r="C142" s="596"/>
      <c r="D142" s="120" t="s">
        <v>948</v>
      </c>
      <c r="E142" s="73" t="s">
        <v>234</v>
      </c>
      <c r="F142" s="37" t="s">
        <v>955</v>
      </c>
      <c r="G142" s="46" t="s">
        <v>776</v>
      </c>
    </row>
    <row r="143" spans="1:8" s="56" customFormat="1" ht="30">
      <c r="A143" s="60" t="s">
        <v>488</v>
      </c>
      <c r="B143" s="595" t="s">
        <v>240</v>
      </c>
      <c r="C143" s="596"/>
      <c r="D143" s="120" t="s">
        <v>948</v>
      </c>
      <c r="E143" s="73" t="s">
        <v>235</v>
      </c>
      <c r="F143" s="37" t="s">
        <v>955</v>
      </c>
      <c r="G143" s="46" t="s">
        <v>775</v>
      </c>
    </row>
    <row r="144" spans="1:8" s="56" customFormat="1">
      <c r="A144" s="60" t="s">
        <v>490</v>
      </c>
      <c r="B144" s="595" t="s">
        <v>492</v>
      </c>
      <c r="C144" s="596"/>
      <c r="D144" s="120" t="s">
        <v>87</v>
      </c>
      <c r="E144" s="37">
        <f>G144/1.21</f>
        <v>2.4793388429752068</v>
      </c>
      <c r="F144" s="37">
        <f>ROUND(E144*21%,2)</f>
        <v>0.52</v>
      </c>
      <c r="G144" s="37">
        <v>3</v>
      </c>
    </row>
    <row r="145" spans="1:8" s="56" customFormat="1">
      <c r="A145" s="60" t="s">
        <v>491</v>
      </c>
      <c r="B145" s="595" t="s">
        <v>241</v>
      </c>
      <c r="C145" s="596"/>
      <c r="D145" s="120" t="s">
        <v>87</v>
      </c>
      <c r="E145" s="37">
        <f>G145/1.21</f>
        <v>3.3057851239669422</v>
      </c>
      <c r="F145" s="37">
        <f>ROUND(E145*21%,2)</f>
        <v>0.69</v>
      </c>
      <c r="G145" s="37">
        <v>4</v>
      </c>
    </row>
    <row r="146" spans="1:8" s="445" customFormat="1" ht="15" customHeight="1">
      <c r="A146" s="611" t="s">
        <v>1768</v>
      </c>
      <c r="B146" s="612"/>
      <c r="C146" s="612"/>
      <c r="D146" s="612"/>
      <c r="E146" s="612"/>
      <c r="F146" s="612"/>
      <c r="G146" s="613"/>
      <c r="H146" s="272"/>
    </row>
    <row r="147" spans="1:8" s="56" customFormat="1" ht="14.25">
      <c r="A147" s="215" t="s">
        <v>25</v>
      </c>
      <c r="B147" s="211" t="s">
        <v>1771</v>
      </c>
      <c r="C147" s="211"/>
      <c r="D147" s="195"/>
      <c r="E147" s="52"/>
      <c r="F147" s="52"/>
      <c r="G147" s="52"/>
      <c r="H147" s="272"/>
    </row>
    <row r="148" spans="1:8" s="56" customFormat="1" ht="30">
      <c r="A148" s="60" t="s">
        <v>493</v>
      </c>
      <c r="B148" s="595" t="s">
        <v>242</v>
      </c>
      <c r="C148" s="596"/>
      <c r="D148" s="120" t="s">
        <v>947</v>
      </c>
      <c r="E148" s="73" t="s">
        <v>234</v>
      </c>
      <c r="F148" s="37" t="s">
        <v>955</v>
      </c>
      <c r="G148" s="46" t="s">
        <v>776</v>
      </c>
    </row>
    <row r="149" spans="1:8" s="56" customFormat="1" ht="15" customHeight="1">
      <c r="A149" s="60" t="s">
        <v>494</v>
      </c>
      <c r="B149" s="595" t="s">
        <v>777</v>
      </c>
      <c r="C149" s="596"/>
      <c r="D149" s="120" t="s">
        <v>947</v>
      </c>
      <c r="E149" s="73" t="s">
        <v>235</v>
      </c>
      <c r="F149" s="37" t="s">
        <v>955</v>
      </c>
      <c r="G149" s="46" t="s">
        <v>775</v>
      </c>
    </row>
    <row r="150" spans="1:8" s="56" customFormat="1">
      <c r="A150" s="60" t="s">
        <v>495</v>
      </c>
      <c r="B150" s="595" t="s">
        <v>243</v>
      </c>
      <c r="C150" s="596"/>
      <c r="D150" s="120" t="s">
        <v>87</v>
      </c>
      <c r="E150" s="37">
        <f>G150/1.21</f>
        <v>12.396694214876034</v>
      </c>
      <c r="F150" s="37">
        <f>ROUND(E150*21%,2)</f>
        <v>2.6</v>
      </c>
      <c r="G150" s="37">
        <v>15</v>
      </c>
    </row>
    <row r="151" spans="1:8" s="56" customFormat="1">
      <c r="A151" s="611" t="s">
        <v>1772</v>
      </c>
      <c r="B151" s="612"/>
      <c r="C151" s="612"/>
      <c r="D151" s="612"/>
      <c r="E151" s="612"/>
      <c r="F151" s="612"/>
      <c r="G151" s="613"/>
      <c r="H151" s="272"/>
    </row>
    <row r="152" spans="1:8" s="56" customFormat="1" ht="15" customHeight="1">
      <c r="A152" s="215" t="s">
        <v>26</v>
      </c>
      <c r="B152" s="624" t="s">
        <v>390</v>
      </c>
      <c r="C152" s="625"/>
      <c r="D152" s="120"/>
      <c r="E152" s="52"/>
      <c r="F152" s="52"/>
      <c r="G152" s="52"/>
    </row>
    <row r="153" spans="1:8" s="56" customFormat="1">
      <c r="A153" s="60" t="s">
        <v>496</v>
      </c>
      <c r="B153" s="595" t="s">
        <v>897</v>
      </c>
      <c r="C153" s="596"/>
      <c r="D153" s="120" t="s">
        <v>162</v>
      </c>
      <c r="E153" s="37">
        <v>2.48</v>
      </c>
      <c r="F153" s="37">
        <f>ROUND(E153*21%,2)</f>
        <v>0.52</v>
      </c>
      <c r="G153" s="37">
        <f>E153+F153</f>
        <v>3</v>
      </c>
      <c r="H153" s="366"/>
    </row>
    <row r="154" spans="1:8" s="56" customFormat="1">
      <c r="A154" s="60" t="s">
        <v>1508</v>
      </c>
      <c r="B154" s="595" t="s">
        <v>244</v>
      </c>
      <c r="C154" s="596"/>
      <c r="D154" s="120" t="s">
        <v>162</v>
      </c>
      <c r="E154" s="37">
        <v>4.13</v>
      </c>
      <c r="F154" s="37">
        <f>ROUND(E154*21%,2)</f>
        <v>0.87</v>
      </c>
      <c r="G154" s="37">
        <f>E154+F154</f>
        <v>5</v>
      </c>
      <c r="H154" s="366"/>
    </row>
    <row r="155" spans="1:8" s="56" customFormat="1">
      <c r="A155" s="60" t="s">
        <v>1509</v>
      </c>
      <c r="B155" s="595" t="s">
        <v>903</v>
      </c>
      <c r="C155" s="596"/>
      <c r="D155" s="120" t="s">
        <v>951</v>
      </c>
      <c r="E155" s="37">
        <v>9.92</v>
      </c>
      <c r="F155" s="37">
        <f>ROUND(E155*21%,2)</f>
        <v>2.08</v>
      </c>
      <c r="G155" s="37">
        <f>E155+F155</f>
        <v>12</v>
      </c>
    </row>
    <row r="156" spans="1:8" s="56" customFormat="1">
      <c r="A156" s="60" t="s">
        <v>1510</v>
      </c>
      <c r="B156" s="595" t="s">
        <v>904</v>
      </c>
      <c r="C156" s="596"/>
      <c r="D156" s="120" t="s">
        <v>952</v>
      </c>
      <c r="E156" s="37">
        <v>14.88</v>
      </c>
      <c r="F156" s="37">
        <f>ROUND(E156*21%,2)</f>
        <v>3.12</v>
      </c>
      <c r="G156" s="37">
        <f>E156+F156</f>
        <v>18</v>
      </c>
    </row>
    <row r="157" spans="1:8" s="56" customFormat="1">
      <c r="A157" s="215" t="s">
        <v>27</v>
      </c>
      <c r="B157" s="624" t="s">
        <v>391</v>
      </c>
      <c r="C157" s="625"/>
      <c r="D157" s="120"/>
      <c r="E157" s="37"/>
      <c r="F157" s="37"/>
      <c r="G157" s="37"/>
    </row>
    <row r="158" spans="1:8" s="56" customFormat="1">
      <c r="A158" s="60" t="s">
        <v>497</v>
      </c>
      <c r="B158" s="595" t="s">
        <v>500</v>
      </c>
      <c r="C158" s="596"/>
      <c r="D158" s="120" t="s">
        <v>87</v>
      </c>
      <c r="E158" s="37">
        <v>35.5</v>
      </c>
      <c r="F158" s="37">
        <f t="shared" ref="F158:F163" si="13">ROUND(E158*21%,2)</f>
        <v>7.46</v>
      </c>
      <c r="G158" s="37">
        <f t="shared" ref="G158:G163" si="14">E158+F158</f>
        <v>42.96</v>
      </c>
    </row>
    <row r="159" spans="1:8" s="56" customFormat="1">
      <c r="A159" s="60" t="s">
        <v>498</v>
      </c>
      <c r="B159" s="595" t="s">
        <v>501</v>
      </c>
      <c r="C159" s="596"/>
      <c r="D159" s="120" t="s">
        <v>87</v>
      </c>
      <c r="E159" s="37">
        <v>35.5</v>
      </c>
      <c r="F159" s="37">
        <f t="shared" si="13"/>
        <v>7.46</v>
      </c>
      <c r="G159" s="37">
        <f t="shared" si="14"/>
        <v>42.96</v>
      </c>
    </row>
    <row r="160" spans="1:8" s="56" customFormat="1">
      <c r="A160" s="60" t="s">
        <v>901</v>
      </c>
      <c r="B160" s="595" t="s">
        <v>245</v>
      </c>
      <c r="C160" s="596"/>
      <c r="D160" s="120" t="s">
        <v>944</v>
      </c>
      <c r="E160" s="37">
        <v>1.18</v>
      </c>
      <c r="F160" s="37">
        <f t="shared" si="13"/>
        <v>0.25</v>
      </c>
      <c r="G160" s="37">
        <f t="shared" si="14"/>
        <v>1.43</v>
      </c>
    </row>
    <row r="161" spans="1:7" s="56" customFormat="1">
      <c r="A161" s="60" t="s">
        <v>902</v>
      </c>
      <c r="B161" s="595" t="s">
        <v>499</v>
      </c>
      <c r="C161" s="596"/>
      <c r="D161" s="120" t="s">
        <v>949</v>
      </c>
      <c r="E161" s="37">
        <v>2.48</v>
      </c>
      <c r="F161" s="37">
        <f t="shared" si="13"/>
        <v>0.52</v>
      </c>
      <c r="G161" s="37">
        <f t="shared" si="14"/>
        <v>3</v>
      </c>
    </row>
    <row r="162" spans="1:7" s="56" customFormat="1">
      <c r="A162" s="60" t="s">
        <v>1511</v>
      </c>
      <c r="B162" s="595" t="s">
        <v>898</v>
      </c>
      <c r="C162" s="596"/>
      <c r="D162" s="120" t="s">
        <v>899</v>
      </c>
      <c r="E162" s="130">
        <v>2.0699999999999998</v>
      </c>
      <c r="F162" s="130">
        <f t="shared" si="13"/>
        <v>0.43</v>
      </c>
      <c r="G162" s="130">
        <f t="shared" si="14"/>
        <v>2.5</v>
      </c>
    </row>
    <row r="163" spans="1:7" s="56" customFormat="1">
      <c r="A163" s="60" t="s">
        <v>1512</v>
      </c>
      <c r="B163" s="595" t="s">
        <v>900</v>
      </c>
      <c r="C163" s="596"/>
      <c r="D163" s="120" t="s">
        <v>949</v>
      </c>
      <c r="E163" s="37">
        <v>12.4</v>
      </c>
      <c r="F163" s="37">
        <f t="shared" si="13"/>
        <v>2.6</v>
      </c>
      <c r="G163" s="37">
        <f t="shared" si="14"/>
        <v>15</v>
      </c>
    </row>
    <row r="164" spans="1:7" s="56" customFormat="1" ht="14.25">
      <c r="A164" s="212" t="s">
        <v>374</v>
      </c>
      <c r="B164" s="547" t="s">
        <v>527</v>
      </c>
      <c r="C164" s="548"/>
      <c r="D164" s="548"/>
      <c r="E164" s="548"/>
      <c r="F164" s="548"/>
      <c r="G164" s="549"/>
    </row>
    <row r="165" spans="1:7" s="56" customFormat="1" ht="14.25">
      <c r="A165" s="441" t="s">
        <v>28</v>
      </c>
      <c r="B165" s="439" t="s">
        <v>1569</v>
      </c>
      <c r="C165" s="442"/>
      <c r="D165" s="442"/>
      <c r="E165" s="442"/>
      <c r="F165" s="442"/>
      <c r="G165" s="440"/>
    </row>
    <row r="166" spans="1:7" s="56" customFormat="1">
      <c r="A166" s="6" t="s">
        <v>1030</v>
      </c>
      <c r="B166" s="595" t="s">
        <v>506</v>
      </c>
      <c r="C166" s="596"/>
      <c r="D166" s="443" t="s">
        <v>162</v>
      </c>
      <c r="E166" s="409">
        <f>G166/1.21</f>
        <v>4.1322314049586781</v>
      </c>
      <c r="F166" s="409">
        <f>E166*0.21</f>
        <v>0.86776859504132242</v>
      </c>
      <c r="G166" s="409">
        <v>5</v>
      </c>
    </row>
    <row r="167" spans="1:7" s="56" customFormat="1">
      <c r="A167" s="6" t="s">
        <v>1031</v>
      </c>
      <c r="B167" s="595" t="s">
        <v>1565</v>
      </c>
      <c r="C167" s="596"/>
      <c r="D167" s="443" t="s">
        <v>162</v>
      </c>
      <c r="E167" s="409">
        <f>G167/1.21</f>
        <v>2.0661157024793391</v>
      </c>
      <c r="F167" s="409">
        <f>E167*0.21</f>
        <v>0.43388429752066121</v>
      </c>
      <c r="G167" s="409">
        <v>2.5</v>
      </c>
    </row>
    <row r="168" spans="1:7" s="56" customFormat="1">
      <c r="A168" s="6" t="s">
        <v>1032</v>
      </c>
      <c r="B168" s="595" t="s">
        <v>259</v>
      </c>
      <c r="C168" s="596"/>
      <c r="D168" s="443" t="s">
        <v>162</v>
      </c>
      <c r="E168" s="409">
        <f>G168/1.21</f>
        <v>1.6528925619834711</v>
      </c>
      <c r="F168" s="409">
        <f>E168*0.21</f>
        <v>0.34710743801652894</v>
      </c>
      <c r="G168" s="409">
        <v>2</v>
      </c>
    </row>
    <row r="169" spans="1:7" s="56" customFormat="1" ht="14.25">
      <c r="A169" s="45" t="s">
        <v>29</v>
      </c>
      <c r="B169" s="606" t="s">
        <v>258</v>
      </c>
      <c r="C169" s="606"/>
      <c r="D169" s="606"/>
      <c r="E169" s="606"/>
      <c r="F169" s="606"/>
      <c r="G169" s="606"/>
    </row>
    <row r="170" spans="1:7" s="56" customFormat="1">
      <c r="A170" s="6" t="s">
        <v>1033</v>
      </c>
      <c r="B170" s="595" t="s">
        <v>506</v>
      </c>
      <c r="C170" s="596"/>
      <c r="D170" s="120" t="s">
        <v>162</v>
      </c>
      <c r="E170" s="37">
        <v>2.5</v>
      </c>
      <c r="F170" s="37" t="s">
        <v>375</v>
      </c>
      <c r="G170" s="405">
        <v>2.5</v>
      </c>
    </row>
    <row r="171" spans="1:7" s="56" customFormat="1">
      <c r="A171" s="6" t="s">
        <v>1034</v>
      </c>
      <c r="B171" s="595" t="s">
        <v>1565</v>
      </c>
      <c r="C171" s="596"/>
      <c r="D171" s="120" t="s">
        <v>162</v>
      </c>
      <c r="E171" s="37">
        <v>1.2</v>
      </c>
      <c r="F171" s="37" t="s">
        <v>375</v>
      </c>
      <c r="G171" s="405">
        <v>1.2</v>
      </c>
    </row>
    <row r="172" spans="1:7" s="56" customFormat="1">
      <c r="A172" s="6" t="s">
        <v>1570</v>
      </c>
      <c r="B172" s="595" t="s">
        <v>259</v>
      </c>
      <c r="C172" s="596"/>
      <c r="D172" s="120" t="s">
        <v>162</v>
      </c>
      <c r="E172" s="37">
        <v>1</v>
      </c>
      <c r="F172" s="37" t="s">
        <v>375</v>
      </c>
      <c r="G172" s="405">
        <v>1</v>
      </c>
    </row>
    <row r="173" spans="1:7" s="56" customFormat="1">
      <c r="A173" s="45" t="s">
        <v>30</v>
      </c>
      <c r="B173" s="624" t="s">
        <v>1732</v>
      </c>
      <c r="C173" s="651"/>
      <c r="D173" s="651"/>
      <c r="E173" s="603" t="s">
        <v>219</v>
      </c>
      <c r="F173" s="603"/>
      <c r="G173" s="603"/>
    </row>
    <row r="174" spans="1:7" s="56" customFormat="1">
      <c r="A174" s="45" t="s">
        <v>246</v>
      </c>
      <c r="B174" s="624" t="s">
        <v>1566</v>
      </c>
      <c r="C174" s="625"/>
      <c r="D174" s="593"/>
      <c r="E174" s="594"/>
      <c r="F174" s="593"/>
      <c r="G174" s="594"/>
    </row>
    <row r="175" spans="1:7" s="56" customFormat="1">
      <c r="A175" s="93" t="s">
        <v>1725</v>
      </c>
      <c r="B175" s="595" t="s">
        <v>506</v>
      </c>
      <c r="C175" s="596"/>
      <c r="D175" s="120" t="s">
        <v>162</v>
      </c>
      <c r="E175" s="37">
        <v>2</v>
      </c>
      <c r="F175" s="37" t="s">
        <v>375</v>
      </c>
      <c r="G175" s="405">
        <v>2</v>
      </c>
    </row>
    <row r="176" spans="1:7" s="56" customFormat="1" ht="15.75" customHeight="1">
      <c r="A176" s="93" t="s">
        <v>1726</v>
      </c>
      <c r="B176" s="595" t="s">
        <v>1565</v>
      </c>
      <c r="C176" s="596"/>
      <c r="D176" s="120" t="s">
        <v>162</v>
      </c>
      <c r="E176" s="37">
        <v>1.2</v>
      </c>
      <c r="F176" s="37" t="s">
        <v>375</v>
      </c>
      <c r="G176" s="405">
        <v>1.2</v>
      </c>
    </row>
    <row r="177" spans="1:8" s="56" customFormat="1">
      <c r="A177" s="93" t="s">
        <v>1727</v>
      </c>
      <c r="B177" s="595" t="s">
        <v>259</v>
      </c>
      <c r="C177" s="596"/>
      <c r="D177" s="120" t="s">
        <v>162</v>
      </c>
      <c r="E177" s="37">
        <v>1</v>
      </c>
      <c r="F177" s="37" t="s">
        <v>375</v>
      </c>
      <c r="G177" s="405">
        <v>1</v>
      </c>
    </row>
    <row r="178" spans="1:8" s="56" customFormat="1">
      <c r="A178" s="93" t="s">
        <v>1728</v>
      </c>
      <c r="B178" s="595" t="s">
        <v>1567</v>
      </c>
      <c r="C178" s="596"/>
      <c r="D178" s="120" t="s">
        <v>950</v>
      </c>
      <c r="E178" s="37">
        <v>8</v>
      </c>
      <c r="F178" s="37" t="s">
        <v>375</v>
      </c>
      <c r="G178" s="405">
        <v>8</v>
      </c>
    </row>
    <row r="179" spans="1:8" s="56" customFormat="1">
      <c r="A179" s="45" t="s">
        <v>247</v>
      </c>
      <c r="B179" s="624" t="s">
        <v>1724</v>
      </c>
      <c r="C179" s="625"/>
      <c r="D179" s="195"/>
      <c r="E179" s="37"/>
      <c r="F179" s="37"/>
      <c r="G179" s="37"/>
    </row>
    <row r="180" spans="1:8" s="56" customFormat="1" ht="31.5" customHeight="1">
      <c r="A180" s="93" t="s">
        <v>1571</v>
      </c>
      <c r="B180" s="595" t="s">
        <v>533</v>
      </c>
      <c r="C180" s="596"/>
      <c r="D180" s="444" t="s">
        <v>162</v>
      </c>
      <c r="E180" s="130">
        <v>2</v>
      </c>
      <c r="F180" s="37" t="s">
        <v>375</v>
      </c>
      <c r="G180" s="405">
        <v>2</v>
      </c>
    </row>
    <row r="181" spans="1:8" s="56" customFormat="1">
      <c r="A181" s="93" t="s">
        <v>1572</v>
      </c>
      <c r="B181" s="595" t="s">
        <v>553</v>
      </c>
      <c r="C181" s="596"/>
      <c r="D181" s="444" t="s">
        <v>162</v>
      </c>
      <c r="E181" s="130">
        <v>3</v>
      </c>
      <c r="F181" s="37" t="s">
        <v>375</v>
      </c>
      <c r="G181" s="405">
        <v>3</v>
      </c>
    </row>
    <row r="182" spans="1:8" s="56" customFormat="1" ht="14.25">
      <c r="A182" s="216" t="s">
        <v>248</v>
      </c>
      <c r="B182" s="617" t="s">
        <v>260</v>
      </c>
      <c r="C182" s="618"/>
      <c r="D182" s="618"/>
      <c r="E182" s="618"/>
      <c r="F182" s="618"/>
      <c r="G182" s="619"/>
    </row>
    <row r="183" spans="1:8" s="56" customFormat="1" ht="39" customHeight="1">
      <c r="A183" s="119" t="s">
        <v>1050</v>
      </c>
      <c r="B183" s="595" t="s">
        <v>261</v>
      </c>
      <c r="C183" s="596"/>
      <c r="D183" s="85" t="s">
        <v>1575</v>
      </c>
      <c r="E183" s="37">
        <f>G183/1.21</f>
        <v>8.2644628099173563</v>
      </c>
      <c r="F183" s="174">
        <f>E183*0.21</f>
        <v>1.7355371900826448</v>
      </c>
      <c r="G183" s="405">
        <v>10</v>
      </c>
    </row>
    <row r="184" spans="1:8" s="56" customFormat="1">
      <c r="A184" s="119" t="s">
        <v>1051</v>
      </c>
      <c r="B184" s="595" t="s">
        <v>262</v>
      </c>
      <c r="C184" s="596"/>
      <c r="D184" s="120" t="s">
        <v>82</v>
      </c>
      <c r="E184" s="37">
        <f>G184/1.21</f>
        <v>4.1322314049586781</v>
      </c>
      <c r="F184" s="174">
        <f>E184*0.21</f>
        <v>0.86776859504132242</v>
      </c>
      <c r="G184" s="405">
        <v>5</v>
      </c>
    </row>
    <row r="185" spans="1:8" s="56" customFormat="1" ht="30">
      <c r="A185" s="119" t="s">
        <v>1576</v>
      </c>
      <c r="B185" s="595" t="s">
        <v>263</v>
      </c>
      <c r="C185" s="596"/>
      <c r="D185" s="85" t="s">
        <v>1575</v>
      </c>
      <c r="E185" s="37">
        <f>G185/1.21</f>
        <v>16.528925619834713</v>
      </c>
      <c r="F185" s="174">
        <f>E185*0.21</f>
        <v>3.4710743801652897</v>
      </c>
      <c r="G185" s="405">
        <v>20</v>
      </c>
    </row>
    <row r="186" spans="1:8" s="56" customFormat="1">
      <c r="A186" s="119" t="s">
        <v>1577</v>
      </c>
      <c r="B186" s="623" t="s">
        <v>1579</v>
      </c>
      <c r="C186" s="623"/>
      <c r="D186" s="443" t="s">
        <v>1573</v>
      </c>
      <c r="E186" s="405">
        <f>G186/1.21</f>
        <v>4.1322314049586781</v>
      </c>
      <c r="F186" s="405">
        <f>E186*0.21</f>
        <v>0.86776859504132242</v>
      </c>
      <c r="G186" s="405">
        <v>5</v>
      </c>
    </row>
    <row r="187" spans="1:8" s="56" customFormat="1">
      <c r="A187" s="119" t="s">
        <v>1578</v>
      </c>
      <c r="B187" s="623" t="s">
        <v>1579</v>
      </c>
      <c r="C187" s="623"/>
      <c r="D187" s="443" t="s">
        <v>1574</v>
      </c>
      <c r="E187" s="405">
        <f>G187/1.21</f>
        <v>8.2644628099173563</v>
      </c>
      <c r="F187" s="405">
        <f>E187*0.21</f>
        <v>1.7355371900826448</v>
      </c>
      <c r="G187" s="405">
        <v>10</v>
      </c>
    </row>
    <row r="188" spans="1:8" s="446" customFormat="1" ht="18" customHeight="1">
      <c r="A188" s="217" t="s">
        <v>249</v>
      </c>
      <c r="B188" s="617" t="s">
        <v>1106</v>
      </c>
      <c r="C188" s="618"/>
      <c r="D188" s="619"/>
      <c r="E188" s="626" t="s">
        <v>219</v>
      </c>
      <c r="F188" s="604"/>
      <c r="G188" s="605"/>
      <c r="H188" s="445"/>
    </row>
    <row r="189" spans="1:8" s="447" customFormat="1" ht="51.75" customHeight="1">
      <c r="A189" s="627" t="s">
        <v>1105</v>
      </c>
      <c r="B189" s="627"/>
      <c r="C189" s="627"/>
      <c r="D189" s="627"/>
      <c r="E189" s="627"/>
      <c r="F189" s="627"/>
      <c r="G189" s="628"/>
      <c r="H189" s="445"/>
    </row>
    <row r="190" spans="1:8" s="447" customFormat="1" ht="18" customHeight="1">
      <c r="A190" s="217" t="s">
        <v>250</v>
      </c>
      <c r="B190" s="617" t="s">
        <v>511</v>
      </c>
      <c r="C190" s="618"/>
      <c r="D190" s="618"/>
      <c r="E190" s="618"/>
      <c r="F190" s="618"/>
      <c r="G190" s="619"/>
      <c r="H190" s="445"/>
    </row>
    <row r="191" spans="1:8" s="56" customFormat="1" ht="30">
      <c r="A191" s="119" t="s">
        <v>1052</v>
      </c>
      <c r="B191" s="595" t="s">
        <v>264</v>
      </c>
      <c r="C191" s="596"/>
      <c r="D191" s="214" t="s">
        <v>953</v>
      </c>
      <c r="E191" s="37">
        <v>0.7</v>
      </c>
      <c r="F191" s="37">
        <v>0.15</v>
      </c>
      <c r="G191" s="37">
        <v>0.85</v>
      </c>
    </row>
    <row r="192" spans="1:8" s="56" customFormat="1" ht="30">
      <c r="A192" s="119" t="s">
        <v>1053</v>
      </c>
      <c r="B192" s="595" t="s">
        <v>510</v>
      </c>
      <c r="C192" s="596"/>
      <c r="D192" s="214" t="s">
        <v>953</v>
      </c>
      <c r="E192" s="37">
        <v>1.4</v>
      </c>
      <c r="F192" s="37">
        <v>0.28999999999999998</v>
      </c>
      <c r="G192" s="37">
        <v>1.69</v>
      </c>
    </row>
    <row r="193" spans="1:7" s="56" customFormat="1">
      <c r="A193" s="217" t="s">
        <v>251</v>
      </c>
      <c r="B193" s="624" t="s">
        <v>513</v>
      </c>
      <c r="C193" s="625"/>
      <c r="D193" s="198" t="s">
        <v>954</v>
      </c>
      <c r="E193" s="37">
        <v>1.4</v>
      </c>
      <c r="F193" s="37">
        <v>0.28999999999999998</v>
      </c>
      <c r="G193" s="37">
        <v>1.69</v>
      </c>
    </row>
    <row r="194" spans="1:7" s="56" customFormat="1" ht="14.25">
      <c r="A194" s="217" t="s">
        <v>252</v>
      </c>
      <c r="B194" s="624" t="s">
        <v>516</v>
      </c>
      <c r="C194" s="625"/>
      <c r="D194" s="197"/>
      <c r="E194" s="14"/>
      <c r="F194" s="14"/>
      <c r="G194" s="14"/>
    </row>
    <row r="195" spans="1:7" s="56" customFormat="1">
      <c r="A195" s="119" t="s">
        <v>1729</v>
      </c>
      <c r="B195" s="595" t="s">
        <v>265</v>
      </c>
      <c r="C195" s="596"/>
      <c r="D195" s="198" t="s">
        <v>512</v>
      </c>
      <c r="E195" s="37">
        <v>1.4</v>
      </c>
      <c r="F195" s="37">
        <v>0.28999999999999998</v>
      </c>
      <c r="G195" s="37">
        <v>1.69</v>
      </c>
    </row>
    <row r="196" spans="1:7" s="56" customFormat="1">
      <c r="A196" s="119" t="s">
        <v>1730</v>
      </c>
      <c r="B196" s="595" t="s">
        <v>266</v>
      </c>
      <c r="C196" s="596"/>
      <c r="D196" s="198" t="s">
        <v>512</v>
      </c>
      <c r="E196" s="37">
        <v>7</v>
      </c>
      <c r="F196" s="37">
        <v>1.47</v>
      </c>
      <c r="G196" s="37">
        <v>8.4700000000000006</v>
      </c>
    </row>
    <row r="197" spans="1:7" s="56" customFormat="1">
      <c r="A197" s="119" t="s">
        <v>1731</v>
      </c>
      <c r="B197" s="595" t="s">
        <v>267</v>
      </c>
      <c r="C197" s="596"/>
      <c r="D197" s="198" t="s">
        <v>512</v>
      </c>
      <c r="E197" s="37">
        <v>14</v>
      </c>
      <c r="F197" s="37">
        <v>2.94</v>
      </c>
      <c r="G197" s="37">
        <v>16.940000000000001</v>
      </c>
    </row>
    <row r="198" spans="1:7" s="56" customFormat="1">
      <c r="A198" s="217" t="s">
        <v>253</v>
      </c>
      <c r="B198" s="617" t="s">
        <v>515</v>
      </c>
      <c r="C198" s="618"/>
      <c r="D198" s="618"/>
      <c r="E198" s="603" t="s">
        <v>219</v>
      </c>
      <c r="F198" s="603"/>
      <c r="G198" s="603"/>
    </row>
    <row r="199" spans="1:7" s="56" customFormat="1">
      <c r="A199" s="217" t="s">
        <v>254</v>
      </c>
      <c r="B199" s="617" t="s">
        <v>514</v>
      </c>
      <c r="C199" s="618"/>
      <c r="D199" s="618"/>
      <c r="E199" s="603" t="s">
        <v>219</v>
      </c>
      <c r="F199" s="603"/>
      <c r="G199" s="603"/>
    </row>
    <row r="200" spans="1:7" s="56" customFormat="1" ht="14.25">
      <c r="A200" s="217" t="s">
        <v>255</v>
      </c>
      <c r="B200" s="617" t="s">
        <v>268</v>
      </c>
      <c r="C200" s="618"/>
      <c r="D200" s="618"/>
      <c r="E200" s="618"/>
      <c r="F200" s="618"/>
      <c r="G200" s="619"/>
    </row>
    <row r="201" spans="1:7" s="56" customFormat="1" ht="36.75" customHeight="1">
      <c r="A201" s="123" t="s">
        <v>1054</v>
      </c>
      <c r="B201" s="595" t="s">
        <v>269</v>
      </c>
      <c r="C201" s="596"/>
      <c r="D201" s="198" t="s">
        <v>512</v>
      </c>
      <c r="E201" s="37"/>
      <c r="F201" s="37"/>
      <c r="G201" s="37" t="s">
        <v>270</v>
      </c>
    </row>
    <row r="202" spans="1:7" s="56" customFormat="1">
      <c r="A202" s="123" t="s">
        <v>1581</v>
      </c>
      <c r="B202" s="595" t="s">
        <v>271</v>
      </c>
      <c r="C202" s="596"/>
      <c r="D202" s="198" t="s">
        <v>512</v>
      </c>
      <c r="E202" s="37"/>
      <c r="F202" s="37"/>
      <c r="G202" s="37" t="s">
        <v>272</v>
      </c>
    </row>
    <row r="203" spans="1:7" s="56" customFormat="1" ht="14.25">
      <c r="A203" s="217" t="s">
        <v>256</v>
      </c>
      <c r="B203" s="617" t="s">
        <v>517</v>
      </c>
      <c r="C203" s="618"/>
      <c r="D203" s="618"/>
      <c r="E203" s="618"/>
      <c r="F203" s="618"/>
      <c r="G203" s="619"/>
    </row>
    <row r="204" spans="1:7" s="56" customFormat="1" ht="46.5" customHeight="1">
      <c r="A204" s="123" t="s">
        <v>1055</v>
      </c>
      <c r="B204" s="595" t="s">
        <v>779</v>
      </c>
      <c r="C204" s="596"/>
      <c r="D204" s="198" t="s">
        <v>512</v>
      </c>
      <c r="E204" s="37"/>
      <c r="F204" s="37"/>
      <c r="G204" s="37" t="s">
        <v>273</v>
      </c>
    </row>
    <row r="205" spans="1:7" s="56" customFormat="1">
      <c r="A205" s="123" t="s">
        <v>1056</v>
      </c>
      <c r="B205" s="595" t="s">
        <v>271</v>
      </c>
      <c r="C205" s="596"/>
      <c r="D205" s="198" t="s">
        <v>512</v>
      </c>
      <c r="E205" s="37"/>
      <c r="F205" s="37"/>
      <c r="G205" s="37" t="s">
        <v>274</v>
      </c>
    </row>
    <row r="206" spans="1:7" s="56" customFormat="1">
      <c r="A206" s="123" t="s">
        <v>1057</v>
      </c>
      <c r="B206" s="595" t="s">
        <v>275</v>
      </c>
      <c r="C206" s="596"/>
      <c r="D206" s="198" t="s">
        <v>512</v>
      </c>
      <c r="E206" s="614" t="s">
        <v>219</v>
      </c>
      <c r="F206" s="615"/>
      <c r="G206" s="616"/>
    </row>
    <row r="207" spans="1:7" s="56" customFormat="1">
      <c r="A207" s="611" t="s">
        <v>518</v>
      </c>
      <c r="B207" s="612"/>
      <c r="C207" s="612"/>
      <c r="D207" s="612"/>
      <c r="E207" s="612"/>
      <c r="F207" s="612"/>
      <c r="G207" s="613"/>
    </row>
    <row r="208" spans="1:7" s="56" customFormat="1" ht="14.25">
      <c r="A208" s="217" t="s">
        <v>257</v>
      </c>
      <c r="B208" s="617" t="s">
        <v>334</v>
      </c>
      <c r="C208" s="618"/>
      <c r="D208" s="618"/>
      <c r="E208" s="618"/>
      <c r="F208" s="618"/>
      <c r="G208" s="619"/>
    </row>
    <row r="209" spans="1:8" s="56" customFormat="1">
      <c r="A209" s="123" t="s">
        <v>1058</v>
      </c>
      <c r="B209" s="595" t="s">
        <v>778</v>
      </c>
      <c r="C209" s="596"/>
      <c r="D209" s="198" t="s">
        <v>512</v>
      </c>
      <c r="E209" s="37">
        <v>5.0999999999999996</v>
      </c>
      <c r="F209" s="37">
        <f>ROUND(E209*21%,2)</f>
        <v>1.07</v>
      </c>
      <c r="G209" s="37">
        <f>E209+F209</f>
        <v>6.17</v>
      </c>
    </row>
    <row r="210" spans="1:8" s="445" customFormat="1" ht="14.25">
      <c r="A210" s="217" t="s">
        <v>1582</v>
      </c>
      <c r="B210" s="617" t="s">
        <v>276</v>
      </c>
      <c r="C210" s="618"/>
      <c r="D210" s="618"/>
      <c r="E210" s="618"/>
      <c r="F210" s="618"/>
      <c r="G210" s="619"/>
    </row>
    <row r="211" spans="1:8" s="445" customFormat="1" ht="30">
      <c r="A211" s="123" t="s">
        <v>1588</v>
      </c>
      <c r="B211" s="595" t="s">
        <v>277</v>
      </c>
      <c r="C211" s="596"/>
      <c r="D211" s="198" t="s">
        <v>8</v>
      </c>
      <c r="E211" s="73" t="s">
        <v>278</v>
      </c>
      <c r="F211" s="73" t="s">
        <v>279</v>
      </c>
      <c r="G211" s="73" t="s">
        <v>280</v>
      </c>
    </row>
    <row r="212" spans="1:8" s="445" customFormat="1">
      <c r="A212" s="123" t="s">
        <v>1583</v>
      </c>
      <c r="B212" s="607" t="s">
        <v>956</v>
      </c>
      <c r="C212" s="607"/>
      <c r="D212" s="607"/>
      <c r="E212" s="603" t="s">
        <v>219</v>
      </c>
      <c r="F212" s="603"/>
      <c r="G212" s="603"/>
    </row>
    <row r="213" spans="1:8" s="56" customFormat="1">
      <c r="A213" s="123" t="s">
        <v>1584</v>
      </c>
      <c r="B213" s="607" t="s">
        <v>519</v>
      </c>
      <c r="C213" s="607"/>
      <c r="D213" s="607"/>
      <c r="E213" s="605" t="s">
        <v>957</v>
      </c>
      <c r="F213" s="622"/>
      <c r="G213" s="622"/>
    </row>
    <row r="214" spans="1:8" s="56" customFormat="1">
      <c r="A214" s="217" t="s">
        <v>1591</v>
      </c>
      <c r="B214" s="606" t="s">
        <v>281</v>
      </c>
      <c r="C214" s="606"/>
      <c r="D214" s="606"/>
      <c r="E214" s="620" t="s">
        <v>219</v>
      </c>
      <c r="F214" s="620"/>
      <c r="G214" s="621"/>
    </row>
    <row r="215" spans="1:8" s="56" customFormat="1">
      <c r="A215" s="217" t="s">
        <v>1592</v>
      </c>
      <c r="B215" s="606" t="s">
        <v>282</v>
      </c>
      <c r="C215" s="606"/>
      <c r="D215" s="606"/>
      <c r="E215" s="604" t="s">
        <v>958</v>
      </c>
      <c r="F215" s="604"/>
      <c r="G215" s="605"/>
    </row>
    <row r="216" spans="1:8" s="56" customFormat="1" ht="14.25">
      <c r="A216" s="489" t="s">
        <v>1593</v>
      </c>
      <c r="B216" s="617" t="s">
        <v>1718</v>
      </c>
      <c r="C216" s="618"/>
      <c r="D216" s="618"/>
      <c r="E216" s="618"/>
      <c r="F216" s="618"/>
      <c r="G216" s="619"/>
    </row>
    <row r="217" spans="1:8" s="56" customFormat="1">
      <c r="A217" s="490" t="s">
        <v>1594</v>
      </c>
      <c r="B217" s="648" t="s">
        <v>1632</v>
      </c>
      <c r="C217" s="649"/>
      <c r="D217" s="650"/>
      <c r="E217" s="620" t="s">
        <v>219</v>
      </c>
      <c r="F217" s="620"/>
      <c r="G217" s="621"/>
    </row>
    <row r="218" spans="1:8" s="56" customFormat="1">
      <c r="A218" s="490" t="s">
        <v>1595</v>
      </c>
      <c r="B218" s="580" t="s">
        <v>283</v>
      </c>
      <c r="C218" s="581"/>
      <c r="D218" s="599"/>
      <c r="E218" s="620" t="s">
        <v>219</v>
      </c>
      <c r="F218" s="620"/>
      <c r="G218" s="621"/>
    </row>
    <row r="219" spans="1:8" s="56" customFormat="1">
      <c r="A219" s="497" t="s">
        <v>1596</v>
      </c>
      <c r="B219" s="588" t="s">
        <v>1739</v>
      </c>
      <c r="C219" s="589"/>
      <c r="D219" s="590"/>
      <c r="E219" s="620" t="s">
        <v>219</v>
      </c>
      <c r="F219" s="620"/>
      <c r="G219" s="621"/>
    </row>
    <row r="220" spans="1:8" s="56" customFormat="1">
      <c r="A220" s="497" t="s">
        <v>1597</v>
      </c>
      <c r="B220" s="588" t="s">
        <v>1719</v>
      </c>
      <c r="C220" s="589"/>
      <c r="D220" s="590"/>
      <c r="E220" s="620" t="s">
        <v>219</v>
      </c>
      <c r="F220" s="620"/>
      <c r="G220" s="621"/>
    </row>
    <row r="221" spans="1:8" s="56" customFormat="1">
      <c r="A221" s="497" t="s">
        <v>1598</v>
      </c>
      <c r="B221" s="588" t="s">
        <v>1720</v>
      </c>
      <c r="C221" s="589"/>
      <c r="D221" s="590"/>
      <c r="E221" s="620" t="s">
        <v>219</v>
      </c>
      <c r="F221" s="620"/>
      <c r="G221" s="621"/>
    </row>
    <row r="222" spans="1:8" s="56" customFormat="1" ht="15" customHeight="1">
      <c r="A222" s="490" t="s">
        <v>1599</v>
      </c>
      <c r="B222" s="580" t="s">
        <v>1589</v>
      </c>
      <c r="C222" s="581"/>
      <c r="D222" s="599"/>
      <c r="E222" s="620" t="s">
        <v>219</v>
      </c>
      <c r="F222" s="620"/>
      <c r="G222" s="621"/>
      <c r="H222" s="310"/>
    </row>
    <row r="223" spans="1:8" s="56" customFormat="1">
      <c r="A223" s="490" t="s">
        <v>1600</v>
      </c>
      <c r="B223" s="580" t="s">
        <v>521</v>
      </c>
      <c r="C223" s="581"/>
      <c r="D223" s="599"/>
      <c r="E223" s="620" t="s">
        <v>219</v>
      </c>
      <c r="F223" s="620"/>
      <c r="G223" s="621"/>
      <c r="H223" s="310"/>
    </row>
    <row r="224" spans="1:8" s="56" customFormat="1" ht="15" customHeight="1">
      <c r="A224" s="498" t="s">
        <v>1601</v>
      </c>
      <c r="B224" s="571" t="s">
        <v>548</v>
      </c>
      <c r="C224" s="572"/>
      <c r="D224" s="454"/>
      <c r="E224" s="575" t="s">
        <v>219</v>
      </c>
      <c r="F224" s="575"/>
      <c r="G224" s="576"/>
      <c r="H224" s="310"/>
    </row>
    <row r="225" spans="1:7" s="56" customFormat="1" ht="15" customHeight="1">
      <c r="A225" s="498" t="s">
        <v>1602</v>
      </c>
      <c r="B225" s="580" t="s">
        <v>1590</v>
      </c>
      <c r="C225" s="581"/>
      <c r="D225" s="392"/>
      <c r="E225" s="575" t="s">
        <v>219</v>
      </c>
      <c r="F225" s="575"/>
      <c r="G225" s="576"/>
    </row>
    <row r="226" spans="1:7" s="56" customFormat="1">
      <c r="A226" s="490" t="s">
        <v>1634</v>
      </c>
      <c r="B226" s="481" t="s">
        <v>1633</v>
      </c>
      <c r="C226" s="453"/>
      <c r="D226" s="392"/>
      <c r="E226" s="575" t="s">
        <v>219</v>
      </c>
      <c r="F226" s="575"/>
      <c r="G226" s="576"/>
    </row>
    <row r="227" spans="1:7" s="56" customFormat="1" ht="17.25" customHeight="1">
      <c r="A227" s="498" t="s">
        <v>1635</v>
      </c>
      <c r="B227" s="481" t="s">
        <v>552</v>
      </c>
      <c r="C227" s="481"/>
      <c r="D227" s="392"/>
      <c r="E227" s="575" t="s">
        <v>219</v>
      </c>
      <c r="F227" s="575"/>
      <c r="G227" s="576"/>
    </row>
    <row r="228" spans="1:7" s="56" customFormat="1" ht="15" customHeight="1">
      <c r="A228" s="498" t="s">
        <v>1636</v>
      </c>
      <c r="B228" s="580" t="s">
        <v>549</v>
      </c>
      <c r="C228" s="581"/>
      <c r="D228" s="392"/>
      <c r="E228" s="575" t="s">
        <v>219</v>
      </c>
      <c r="F228" s="575"/>
      <c r="G228" s="576"/>
    </row>
    <row r="229" spans="1:7" s="56" customFormat="1">
      <c r="A229" s="490" t="s">
        <v>1637</v>
      </c>
      <c r="B229" s="580" t="s">
        <v>550</v>
      </c>
      <c r="C229" s="581"/>
      <c r="D229" s="392"/>
      <c r="E229" s="575" t="s">
        <v>219</v>
      </c>
      <c r="F229" s="575"/>
      <c r="G229" s="576"/>
    </row>
    <row r="230" spans="1:7" s="56" customFormat="1">
      <c r="A230" s="498" t="s">
        <v>1638</v>
      </c>
      <c r="B230" s="481" t="s">
        <v>1722</v>
      </c>
      <c r="C230" s="495"/>
      <c r="D230" s="496"/>
      <c r="E230" s="575" t="s">
        <v>219</v>
      </c>
      <c r="F230" s="575"/>
      <c r="G230" s="576"/>
    </row>
    <row r="231" spans="1:7" s="56" customFormat="1">
      <c r="A231" s="498" t="s">
        <v>1721</v>
      </c>
      <c r="B231" s="571" t="s">
        <v>551</v>
      </c>
      <c r="C231" s="572"/>
      <c r="D231" s="392"/>
      <c r="E231" s="575" t="s">
        <v>219</v>
      </c>
      <c r="F231" s="575"/>
      <c r="G231" s="576"/>
    </row>
    <row r="232" spans="1:7" s="56" customFormat="1" ht="14.25">
      <c r="A232" s="217" t="s">
        <v>1603</v>
      </c>
      <c r="B232" s="617" t="s">
        <v>960</v>
      </c>
      <c r="C232" s="618"/>
      <c r="D232" s="618"/>
      <c r="E232" s="618"/>
      <c r="F232" s="618"/>
      <c r="G232" s="619"/>
    </row>
    <row r="233" spans="1:7" s="56" customFormat="1">
      <c r="A233" s="123" t="s">
        <v>1604</v>
      </c>
      <c r="B233" s="588" t="s">
        <v>284</v>
      </c>
      <c r="C233" s="589"/>
      <c r="D233" s="198" t="s">
        <v>961</v>
      </c>
      <c r="E233" s="37">
        <v>2.85</v>
      </c>
      <c r="F233" s="37">
        <f>ROUND(E233*21%,2)</f>
        <v>0.6</v>
      </c>
      <c r="G233" s="37">
        <f>E233+F233</f>
        <v>3.45</v>
      </c>
    </row>
    <row r="234" spans="1:7" s="445" customFormat="1" ht="14.25">
      <c r="A234" s="218" t="s">
        <v>1605</v>
      </c>
      <c r="B234" s="582" t="s">
        <v>1737</v>
      </c>
      <c r="C234" s="583"/>
      <c r="D234" s="583"/>
      <c r="E234" s="583"/>
      <c r="F234" s="583"/>
      <c r="G234" s="584"/>
    </row>
    <row r="235" spans="1:7" s="56" customFormat="1">
      <c r="A235" s="133" t="s">
        <v>1606</v>
      </c>
      <c r="B235" s="588" t="s">
        <v>1568</v>
      </c>
      <c r="C235" s="589"/>
      <c r="D235" s="589"/>
      <c r="E235" s="589"/>
      <c r="F235" s="589"/>
      <c r="G235" s="590"/>
    </row>
    <row r="236" spans="1:7" s="56" customFormat="1">
      <c r="A236" s="132" t="s">
        <v>1607</v>
      </c>
      <c r="B236" s="588" t="s">
        <v>534</v>
      </c>
      <c r="C236" s="589"/>
      <c r="D236" s="198" t="s">
        <v>162</v>
      </c>
      <c r="E236" s="130">
        <v>4</v>
      </c>
      <c r="F236" s="37" t="s">
        <v>375</v>
      </c>
      <c r="G236" s="130">
        <v>4</v>
      </c>
    </row>
    <row r="237" spans="1:7" s="56" customFormat="1">
      <c r="A237" s="132" t="s">
        <v>1608</v>
      </c>
      <c r="B237" s="588" t="s">
        <v>535</v>
      </c>
      <c r="C237" s="589"/>
      <c r="D237" s="198" t="s">
        <v>162</v>
      </c>
      <c r="E237" s="130">
        <v>2</v>
      </c>
      <c r="F237" s="37" t="s">
        <v>375</v>
      </c>
      <c r="G237" s="130">
        <v>2</v>
      </c>
    </row>
    <row r="238" spans="1:7" s="56" customFormat="1">
      <c r="A238" s="132" t="s">
        <v>1609</v>
      </c>
      <c r="B238" s="588" t="s">
        <v>536</v>
      </c>
      <c r="C238" s="589"/>
      <c r="D238" s="198" t="s">
        <v>950</v>
      </c>
      <c r="E238" s="130">
        <v>8</v>
      </c>
      <c r="F238" s="37" t="s">
        <v>375</v>
      </c>
      <c r="G238" s="130">
        <v>8</v>
      </c>
    </row>
    <row r="239" spans="1:7" s="56" customFormat="1">
      <c r="A239" s="133" t="s">
        <v>1610</v>
      </c>
      <c r="B239" s="608" t="s">
        <v>1611</v>
      </c>
      <c r="C239" s="609"/>
      <c r="D239" s="609"/>
      <c r="E239" s="609"/>
      <c r="F239" s="609"/>
      <c r="G239" s="610"/>
    </row>
    <row r="240" spans="1:7" s="445" customFormat="1">
      <c r="A240" s="134" t="s">
        <v>1614</v>
      </c>
      <c r="B240" s="588" t="s">
        <v>537</v>
      </c>
      <c r="C240" s="589"/>
      <c r="D240" s="198" t="s">
        <v>1612</v>
      </c>
      <c r="E240" s="130">
        <f>G240/1.21</f>
        <v>8.2644628099173563</v>
      </c>
      <c r="F240" s="130">
        <f>E240*0.21</f>
        <v>1.7355371900826448</v>
      </c>
      <c r="G240" s="130">
        <v>10</v>
      </c>
    </row>
    <row r="241" spans="1:7" s="445" customFormat="1">
      <c r="A241" s="134" t="s">
        <v>1615</v>
      </c>
      <c r="B241" s="588" t="s">
        <v>538</v>
      </c>
      <c r="C241" s="589"/>
      <c r="D241" s="198" t="s">
        <v>1612</v>
      </c>
      <c r="E241" s="130">
        <f>G241/1.21</f>
        <v>16.528925619834713</v>
      </c>
      <c r="F241" s="130">
        <f>E241*0.21</f>
        <v>3.4710743801652897</v>
      </c>
      <c r="G241" s="130">
        <v>20</v>
      </c>
    </row>
    <row r="242" spans="1:7" s="56" customFormat="1" ht="23.25" customHeight="1">
      <c r="A242" s="134" t="s">
        <v>1616</v>
      </c>
      <c r="B242" s="390" t="s">
        <v>1613</v>
      </c>
      <c r="C242" s="391"/>
      <c r="D242" s="385"/>
      <c r="E242" s="130">
        <f>G242/1.21</f>
        <v>0.82644628099173556</v>
      </c>
      <c r="F242" s="130">
        <f>E242*0.21</f>
        <v>0.17355371900826447</v>
      </c>
      <c r="G242" s="359">
        <v>1</v>
      </c>
    </row>
    <row r="243" spans="1:7" s="56" customFormat="1" ht="14.25">
      <c r="A243" s="499" t="s">
        <v>1617</v>
      </c>
      <c r="B243" s="577" t="s">
        <v>1723</v>
      </c>
      <c r="C243" s="578"/>
      <c r="D243" s="578"/>
      <c r="E243" s="578"/>
      <c r="F243" s="578"/>
      <c r="G243" s="579"/>
    </row>
    <row r="244" spans="1:7" s="56" customFormat="1">
      <c r="A244" s="500" t="s">
        <v>1618</v>
      </c>
      <c r="B244" s="588" t="s">
        <v>539</v>
      </c>
      <c r="C244" s="589"/>
      <c r="D244" s="198" t="s">
        <v>959</v>
      </c>
      <c r="E244" s="575" t="s">
        <v>219</v>
      </c>
      <c r="F244" s="575"/>
      <c r="G244" s="576"/>
    </row>
    <row r="245" spans="1:7" s="56" customFormat="1" ht="35.25" customHeight="1">
      <c r="A245" s="500" t="s">
        <v>1619</v>
      </c>
      <c r="B245" s="588" t="s">
        <v>540</v>
      </c>
      <c r="C245" s="589"/>
      <c r="D245" s="149" t="s">
        <v>959</v>
      </c>
      <c r="E245" s="575" t="s">
        <v>219</v>
      </c>
      <c r="F245" s="575"/>
      <c r="G245" s="576"/>
    </row>
    <row r="246" spans="1:7" s="452" customFormat="1" ht="80.25" customHeight="1">
      <c r="A246" s="500" t="s">
        <v>1620</v>
      </c>
      <c r="B246" s="588" t="s">
        <v>541</v>
      </c>
      <c r="C246" s="589"/>
      <c r="D246" s="198" t="s">
        <v>959</v>
      </c>
      <c r="E246" s="575" t="s">
        <v>219</v>
      </c>
      <c r="F246" s="575"/>
      <c r="G246" s="576"/>
    </row>
    <row r="247" spans="1:7" s="56" customFormat="1" ht="51" customHeight="1">
      <c r="A247" s="500" t="s">
        <v>1621</v>
      </c>
      <c r="B247" s="588" t="s">
        <v>542</v>
      </c>
      <c r="C247" s="589"/>
      <c r="D247" s="198" t="s">
        <v>959</v>
      </c>
      <c r="E247" s="575" t="s">
        <v>219</v>
      </c>
      <c r="F247" s="575"/>
      <c r="G247" s="576"/>
    </row>
    <row r="248" spans="1:7" s="56" customFormat="1" ht="32.25" customHeight="1">
      <c r="A248" s="500" t="s">
        <v>1622</v>
      </c>
      <c r="B248" s="588" t="s">
        <v>543</v>
      </c>
      <c r="C248" s="589"/>
      <c r="D248" s="198" t="s">
        <v>959</v>
      </c>
      <c r="E248" s="575" t="s">
        <v>219</v>
      </c>
      <c r="F248" s="575"/>
      <c r="G248" s="576"/>
    </row>
    <row r="249" spans="1:7" s="56" customFormat="1" ht="50.25" customHeight="1">
      <c r="A249" s="500" t="s">
        <v>1623</v>
      </c>
      <c r="B249" s="588" t="s">
        <v>544</v>
      </c>
      <c r="C249" s="589"/>
      <c r="D249" s="198" t="s">
        <v>959</v>
      </c>
      <c r="E249" s="575" t="s">
        <v>219</v>
      </c>
      <c r="F249" s="575"/>
      <c r="G249" s="576"/>
    </row>
    <row r="250" spans="1:7" s="56" customFormat="1">
      <c r="A250" s="500" t="s">
        <v>1624</v>
      </c>
      <c r="B250" s="588" t="s">
        <v>545</v>
      </c>
      <c r="C250" s="589"/>
      <c r="D250" s="198" t="s">
        <v>959</v>
      </c>
      <c r="E250" s="575" t="s">
        <v>219</v>
      </c>
      <c r="F250" s="575"/>
      <c r="G250" s="576"/>
    </row>
    <row r="251" spans="1:7" s="56" customFormat="1">
      <c r="A251" s="500" t="s">
        <v>1625</v>
      </c>
      <c r="B251" s="588" t="s">
        <v>546</v>
      </c>
      <c r="C251" s="589"/>
      <c r="D251" s="198" t="s">
        <v>959</v>
      </c>
      <c r="E251" s="575" t="s">
        <v>219</v>
      </c>
      <c r="F251" s="575"/>
      <c r="G251" s="576"/>
    </row>
    <row r="252" spans="1:7" s="56" customFormat="1">
      <c r="A252" s="500" t="s">
        <v>1626</v>
      </c>
      <c r="B252" s="588" t="s">
        <v>547</v>
      </c>
      <c r="C252" s="589"/>
      <c r="D252" s="198" t="s">
        <v>959</v>
      </c>
      <c r="E252" s="575" t="s">
        <v>219</v>
      </c>
      <c r="F252" s="575"/>
      <c r="G252" s="576"/>
    </row>
    <row r="253" spans="1:7" s="56" customFormat="1" ht="35.25" customHeight="1">
      <c r="A253" s="500" t="s">
        <v>1627</v>
      </c>
      <c r="B253" s="588" t="s">
        <v>548</v>
      </c>
      <c r="C253" s="589"/>
      <c r="D253" s="198" t="s">
        <v>959</v>
      </c>
      <c r="E253" s="575" t="s">
        <v>219</v>
      </c>
      <c r="F253" s="575"/>
      <c r="G253" s="576"/>
    </row>
    <row r="254" spans="1:7" s="56" customFormat="1" ht="33.75" customHeight="1">
      <c r="A254" s="500" t="s">
        <v>1628</v>
      </c>
      <c r="B254" s="588" t="s">
        <v>549</v>
      </c>
      <c r="C254" s="589"/>
      <c r="D254" s="198" t="s">
        <v>959</v>
      </c>
      <c r="E254" s="575" t="s">
        <v>219</v>
      </c>
      <c r="F254" s="575"/>
      <c r="G254" s="576"/>
    </row>
    <row r="255" spans="1:7" s="56" customFormat="1">
      <c r="A255" s="500" t="s">
        <v>1629</v>
      </c>
      <c r="B255" s="588" t="s">
        <v>550</v>
      </c>
      <c r="C255" s="589"/>
      <c r="D255" s="198" t="s">
        <v>959</v>
      </c>
      <c r="E255" s="575" t="s">
        <v>219</v>
      </c>
      <c r="F255" s="575"/>
      <c r="G255" s="576"/>
    </row>
    <row r="256" spans="1:7" s="56" customFormat="1">
      <c r="A256" s="500" t="s">
        <v>1630</v>
      </c>
      <c r="B256" s="588" t="s">
        <v>551</v>
      </c>
      <c r="C256" s="589"/>
      <c r="D256" s="198" t="s">
        <v>959</v>
      </c>
      <c r="E256" s="575" t="s">
        <v>219</v>
      </c>
      <c r="F256" s="575"/>
      <c r="G256" s="576"/>
    </row>
    <row r="257" spans="1:8" s="56" customFormat="1">
      <c r="A257" s="500" t="s">
        <v>1631</v>
      </c>
      <c r="B257" s="588" t="s">
        <v>552</v>
      </c>
      <c r="C257" s="589"/>
      <c r="D257" s="198" t="s">
        <v>959</v>
      </c>
      <c r="E257" s="575" t="s">
        <v>219</v>
      </c>
      <c r="F257" s="575"/>
      <c r="G257" s="576"/>
    </row>
    <row r="258" spans="1:8" s="56" customFormat="1" ht="18" customHeight="1">
      <c r="A258" s="500" t="s">
        <v>1639</v>
      </c>
      <c r="B258" s="451" t="s">
        <v>1740</v>
      </c>
      <c r="C258" s="391"/>
      <c r="D258" s="198" t="s">
        <v>959</v>
      </c>
      <c r="E258" s="575" t="s">
        <v>219</v>
      </c>
      <c r="F258" s="575"/>
      <c r="G258" s="576"/>
    </row>
    <row r="259" spans="1:8" s="56" customFormat="1" ht="18" customHeight="1">
      <c r="A259" s="500" t="s">
        <v>1640</v>
      </c>
      <c r="B259" s="648" t="s">
        <v>1632</v>
      </c>
      <c r="C259" s="649"/>
      <c r="D259" s="198" t="s">
        <v>959</v>
      </c>
      <c r="E259" s="575" t="s">
        <v>219</v>
      </c>
      <c r="F259" s="575"/>
      <c r="G259" s="576"/>
    </row>
    <row r="260" spans="1:8" s="56" customFormat="1" ht="18" customHeight="1">
      <c r="A260" s="500" t="s">
        <v>1736</v>
      </c>
      <c r="B260" s="571" t="s">
        <v>1722</v>
      </c>
      <c r="C260" s="572"/>
      <c r="D260" s="338" t="s">
        <v>959</v>
      </c>
      <c r="E260" s="574" t="s">
        <v>219</v>
      </c>
      <c r="F260" s="574"/>
      <c r="G260" s="574"/>
    </row>
    <row r="261" spans="1:8" s="56" customFormat="1" ht="18" customHeight="1">
      <c r="A261" s="500" t="s">
        <v>1733</v>
      </c>
      <c r="B261" s="571" t="s">
        <v>1738</v>
      </c>
      <c r="C261" s="572"/>
      <c r="D261" s="573"/>
      <c r="E261" s="569" t="s">
        <v>219</v>
      </c>
      <c r="F261" s="569"/>
      <c r="G261" s="570"/>
    </row>
    <row r="262" spans="1:8" s="56" customFormat="1" ht="18" customHeight="1">
      <c r="A262" s="500" t="s">
        <v>1734</v>
      </c>
      <c r="B262" s="571" t="s">
        <v>1719</v>
      </c>
      <c r="C262" s="572"/>
      <c r="D262" s="573"/>
      <c r="E262" s="569" t="s">
        <v>219</v>
      </c>
      <c r="F262" s="569"/>
      <c r="G262" s="570"/>
    </row>
    <row r="263" spans="1:8" s="56" customFormat="1" ht="18" customHeight="1">
      <c r="A263" s="500" t="s">
        <v>1735</v>
      </c>
      <c r="B263" s="571" t="s">
        <v>1720</v>
      </c>
      <c r="C263" s="572"/>
      <c r="D263" s="573"/>
      <c r="E263" s="569" t="s">
        <v>219</v>
      </c>
      <c r="F263" s="569"/>
      <c r="G263" s="570"/>
    </row>
    <row r="264" spans="1:8" s="56" customFormat="1" ht="18" customHeight="1">
      <c r="A264" s="121" t="s">
        <v>38</v>
      </c>
      <c r="B264" s="547" t="s">
        <v>1059</v>
      </c>
      <c r="C264" s="548"/>
      <c r="D264" s="548"/>
      <c r="E264" s="548"/>
      <c r="F264" s="548"/>
      <c r="G264" s="549"/>
    </row>
    <row r="265" spans="1:8" s="56" customFormat="1" ht="18" customHeight="1">
      <c r="A265" s="215" t="s">
        <v>39</v>
      </c>
      <c r="B265" s="588" t="s">
        <v>1195</v>
      </c>
      <c r="C265" s="589"/>
      <c r="D265" s="149" t="s">
        <v>944</v>
      </c>
      <c r="E265" s="37">
        <v>8</v>
      </c>
      <c r="F265" s="37" t="s">
        <v>371</v>
      </c>
      <c r="G265" s="37">
        <v>8</v>
      </c>
    </row>
    <row r="266" spans="1:8" s="56" customFormat="1" ht="30.75" customHeight="1">
      <c r="A266" s="60" t="s">
        <v>502</v>
      </c>
      <c r="B266" s="588" t="s">
        <v>1199</v>
      </c>
      <c r="C266" s="589"/>
      <c r="D266" s="149" t="s">
        <v>944</v>
      </c>
      <c r="E266" s="130">
        <v>0</v>
      </c>
      <c r="F266" s="37" t="s">
        <v>371</v>
      </c>
      <c r="G266" s="130">
        <v>0</v>
      </c>
    </row>
    <row r="267" spans="1:8" s="56" customFormat="1" ht="30.75" customHeight="1">
      <c r="A267" s="60" t="s">
        <v>503</v>
      </c>
      <c r="B267" s="588" t="s">
        <v>1200</v>
      </c>
      <c r="C267" s="589"/>
      <c r="D267" s="149" t="s">
        <v>944</v>
      </c>
      <c r="E267" s="130">
        <v>0</v>
      </c>
      <c r="F267" s="37" t="s">
        <v>371</v>
      </c>
      <c r="G267" s="130">
        <v>0</v>
      </c>
    </row>
    <row r="268" spans="1:8" s="56" customFormat="1" ht="30.75" customHeight="1">
      <c r="A268" s="60" t="s">
        <v>504</v>
      </c>
      <c r="B268" s="588" t="s">
        <v>1201</v>
      </c>
      <c r="C268" s="589"/>
      <c r="D268" s="149" t="s">
        <v>944</v>
      </c>
      <c r="E268" s="130">
        <v>0</v>
      </c>
      <c r="F268" s="37" t="s">
        <v>371</v>
      </c>
      <c r="G268" s="130">
        <v>0</v>
      </c>
      <c r="H268" s="272"/>
    </row>
    <row r="269" spans="1:8" s="56" customFormat="1" ht="48.75" customHeight="1">
      <c r="A269" s="60" t="s">
        <v>858</v>
      </c>
      <c r="B269" s="588" t="s">
        <v>1202</v>
      </c>
      <c r="C269" s="589"/>
      <c r="D269" s="149" t="s">
        <v>944</v>
      </c>
      <c r="E269" s="130">
        <v>0</v>
      </c>
      <c r="F269" s="37" t="s">
        <v>371</v>
      </c>
      <c r="G269" s="130">
        <v>0</v>
      </c>
      <c r="H269" s="272"/>
    </row>
    <row r="270" spans="1:8" s="56" customFormat="1" ht="48.75" customHeight="1">
      <c r="A270" s="457" t="s">
        <v>859</v>
      </c>
      <c r="B270" s="597" t="s">
        <v>1756</v>
      </c>
      <c r="C270" s="598"/>
      <c r="D270" s="517" t="s">
        <v>944</v>
      </c>
      <c r="E270" s="360">
        <v>0</v>
      </c>
      <c r="F270" s="360" t="s">
        <v>371</v>
      </c>
      <c r="G270" s="360">
        <v>0</v>
      </c>
      <c r="H270" s="518"/>
    </row>
    <row r="271" spans="1:8" s="56" customFormat="1" ht="14.25">
      <c r="A271" s="215" t="s">
        <v>40</v>
      </c>
      <c r="B271" s="617" t="s">
        <v>285</v>
      </c>
      <c r="C271" s="618"/>
      <c r="D271" s="618"/>
      <c r="E271" s="618"/>
      <c r="F271" s="618"/>
      <c r="G271" s="619"/>
      <c r="H271" s="272"/>
    </row>
    <row r="272" spans="1:8" s="56" customFormat="1" ht="30">
      <c r="A272" s="373" t="s">
        <v>505</v>
      </c>
      <c r="B272" s="377" t="s">
        <v>1491</v>
      </c>
      <c r="C272" s="375">
        <v>1945.2</v>
      </c>
      <c r="D272" s="374" t="s">
        <v>1270</v>
      </c>
      <c r="E272" s="376">
        <v>33.06</v>
      </c>
      <c r="F272" s="376">
        <v>6.94</v>
      </c>
      <c r="G272" s="376">
        <v>40</v>
      </c>
      <c r="H272" s="272"/>
    </row>
    <row r="273" spans="1:8" s="56" customFormat="1" ht="30.75" customHeight="1">
      <c r="A273" s="373" t="s">
        <v>532</v>
      </c>
      <c r="B273" s="377" t="s">
        <v>1492</v>
      </c>
      <c r="C273" s="375">
        <v>1144.5</v>
      </c>
      <c r="D273" s="374" t="s">
        <v>1270</v>
      </c>
      <c r="E273" s="375">
        <v>20.66</v>
      </c>
      <c r="F273" s="375">
        <v>4.34</v>
      </c>
      <c r="G273" s="376">
        <v>25</v>
      </c>
      <c r="H273" s="386"/>
    </row>
    <row r="274" spans="1:8" s="56" customFormat="1" ht="15" customHeight="1">
      <c r="A274" s="373" t="s">
        <v>866</v>
      </c>
      <c r="B274" s="377" t="s">
        <v>1490</v>
      </c>
      <c r="C274" s="375">
        <v>25.5</v>
      </c>
      <c r="D274" s="374" t="s">
        <v>1270</v>
      </c>
      <c r="E274" s="369">
        <v>24.79</v>
      </c>
      <c r="F274" s="369">
        <f>ROUND(E274*21%,2)</f>
        <v>5.21</v>
      </c>
      <c r="G274" s="369">
        <f>E274+F274</f>
        <v>30</v>
      </c>
      <c r="H274" s="386"/>
    </row>
    <row r="275" spans="1:8" s="56" customFormat="1">
      <c r="A275" s="378" t="s">
        <v>867</v>
      </c>
      <c r="B275" s="377" t="s">
        <v>366</v>
      </c>
      <c r="C275" s="375">
        <v>607.1</v>
      </c>
      <c r="D275" s="374" t="s">
        <v>1270</v>
      </c>
      <c r="E275" s="375">
        <v>16.53</v>
      </c>
      <c r="F275" s="375">
        <f>ROUND(E275*21%,2)</f>
        <v>3.47</v>
      </c>
      <c r="G275" s="376">
        <f>E275+F275</f>
        <v>20</v>
      </c>
      <c r="H275" s="386"/>
    </row>
    <row r="276" spans="1:8" s="56" customFormat="1">
      <c r="A276" s="378" t="s">
        <v>868</v>
      </c>
      <c r="B276" s="377" t="s">
        <v>1493</v>
      </c>
      <c r="C276" s="375">
        <v>469.9</v>
      </c>
      <c r="D276" s="374" t="s">
        <v>1270</v>
      </c>
      <c r="E276" s="375">
        <v>16.53</v>
      </c>
      <c r="F276" s="375">
        <v>3.47</v>
      </c>
      <c r="G276" s="376">
        <v>20</v>
      </c>
      <c r="H276" s="386"/>
    </row>
    <row r="277" spans="1:8" s="56" customFormat="1">
      <c r="A277" s="378" t="s">
        <v>869</v>
      </c>
      <c r="B277" s="377" t="s">
        <v>1497</v>
      </c>
      <c r="C277" s="375">
        <v>480.6</v>
      </c>
      <c r="D277" s="374" t="s">
        <v>1270</v>
      </c>
      <c r="E277" s="379">
        <v>20.66</v>
      </c>
      <c r="F277" s="369">
        <f>ROUND(E277*21%,2)</f>
        <v>4.34</v>
      </c>
      <c r="G277" s="380">
        <f>E277+F277</f>
        <v>25</v>
      </c>
      <c r="H277" s="386"/>
    </row>
    <row r="278" spans="1:8" s="56" customFormat="1">
      <c r="A278" s="378" t="s">
        <v>870</v>
      </c>
      <c r="B278" s="377" t="s">
        <v>1494</v>
      </c>
      <c r="C278" s="375">
        <v>6546</v>
      </c>
      <c r="D278" s="374" t="s">
        <v>1495</v>
      </c>
      <c r="E278" s="369">
        <v>1239.67</v>
      </c>
      <c r="F278" s="369">
        <f>ROUND(E278*21%,2)</f>
        <v>260.33</v>
      </c>
      <c r="G278" s="369">
        <f>E278+F278</f>
        <v>1500</v>
      </c>
      <c r="H278" s="386"/>
    </row>
    <row r="279" spans="1:8" s="56" customFormat="1">
      <c r="A279" s="378" t="s">
        <v>873</v>
      </c>
      <c r="B279" s="377" t="s">
        <v>1498</v>
      </c>
      <c r="C279" s="375">
        <v>134.69999999999999</v>
      </c>
      <c r="D279" s="374" t="s">
        <v>1270</v>
      </c>
      <c r="E279" s="369">
        <v>20.66</v>
      </c>
      <c r="F279" s="369">
        <f>ROUND(E279*21%,2)</f>
        <v>4.34</v>
      </c>
      <c r="G279" s="369">
        <f>E279+F279</f>
        <v>25</v>
      </c>
      <c r="H279" s="386"/>
    </row>
    <row r="280" spans="1:8" s="56" customFormat="1">
      <c r="A280" s="378" t="s">
        <v>871</v>
      </c>
      <c r="B280" s="377" t="s">
        <v>1496</v>
      </c>
      <c r="C280" s="375">
        <v>134.69999999999999</v>
      </c>
      <c r="D280" s="374" t="s">
        <v>1270</v>
      </c>
      <c r="E280" s="369">
        <v>12.4</v>
      </c>
      <c r="F280" s="369">
        <f>ROUND(E280*21%,2)</f>
        <v>2.6</v>
      </c>
      <c r="G280" s="369">
        <f>E280+F280</f>
        <v>15</v>
      </c>
      <c r="H280" s="386"/>
    </row>
    <row r="281" spans="1:8" s="56" customFormat="1">
      <c r="A281" s="378" t="s">
        <v>863</v>
      </c>
      <c r="B281" s="377" t="s">
        <v>1496</v>
      </c>
      <c r="C281" s="375">
        <v>34.700000000000003</v>
      </c>
      <c r="D281" s="374" t="s">
        <v>1495</v>
      </c>
      <c r="E281" s="369">
        <v>33.06</v>
      </c>
      <c r="F281" s="369">
        <f>ROUND(E281*21%,2)</f>
        <v>6.94</v>
      </c>
      <c r="G281" s="369">
        <f>E281+F281</f>
        <v>40</v>
      </c>
      <c r="H281" s="386"/>
    </row>
    <row r="282" spans="1:8" s="56" customFormat="1" ht="30.75" customHeight="1">
      <c r="A282" s="600" t="s">
        <v>1504</v>
      </c>
      <c r="B282" s="601"/>
      <c r="C282" s="601"/>
      <c r="D282" s="601"/>
      <c r="E282" s="601"/>
      <c r="F282" s="601"/>
      <c r="G282" s="602"/>
      <c r="H282" s="386"/>
    </row>
    <row r="283" spans="1:8" s="56" customFormat="1">
      <c r="A283" s="215" t="s">
        <v>41</v>
      </c>
      <c r="B283" s="617" t="s">
        <v>1107</v>
      </c>
      <c r="C283" s="618"/>
      <c r="D283" s="618"/>
      <c r="E283" s="618"/>
      <c r="F283" s="618"/>
      <c r="G283" s="619"/>
      <c r="H283" s="386"/>
    </row>
    <row r="284" spans="1:8" s="56" customFormat="1">
      <c r="A284" s="60" t="s">
        <v>507</v>
      </c>
      <c r="B284" s="377" t="s">
        <v>1500</v>
      </c>
      <c r="C284" s="381">
        <v>45</v>
      </c>
      <c r="D284" s="374" t="s">
        <v>1503</v>
      </c>
      <c r="E284" s="382">
        <v>8.2645</v>
      </c>
      <c r="F284" s="369">
        <f>ROUND(E284*21%,2)</f>
        <v>1.74</v>
      </c>
      <c r="G284" s="369">
        <f>E284+F284</f>
        <v>10.0045</v>
      </c>
    </row>
    <row r="285" spans="1:8" s="56" customFormat="1">
      <c r="A285" s="60" t="s">
        <v>508</v>
      </c>
      <c r="B285" s="377" t="s">
        <v>1501</v>
      </c>
      <c r="C285" s="381">
        <v>35</v>
      </c>
      <c r="D285" s="374" t="s">
        <v>1270</v>
      </c>
      <c r="E285" s="369">
        <v>20.66</v>
      </c>
      <c r="F285" s="369">
        <f>ROUND(E285*21%,2)</f>
        <v>4.34</v>
      </c>
      <c r="G285" s="369">
        <f>E285+F285</f>
        <v>25</v>
      </c>
      <c r="H285" s="366"/>
    </row>
    <row r="286" spans="1:8" s="56" customFormat="1">
      <c r="A286" s="60" t="s">
        <v>509</v>
      </c>
      <c r="B286" s="377" t="s">
        <v>1502</v>
      </c>
      <c r="C286" s="381">
        <v>16</v>
      </c>
      <c r="D286" s="374" t="s">
        <v>1270</v>
      </c>
      <c r="E286" s="369">
        <v>12.4</v>
      </c>
      <c r="F286" s="369">
        <f>ROUND(E286*21%,2)</f>
        <v>2.6</v>
      </c>
      <c r="G286" s="369">
        <f>E286+F286</f>
        <v>15</v>
      </c>
      <c r="H286" s="366"/>
    </row>
    <row r="287" spans="1:8" s="56" customFormat="1">
      <c r="A287" s="60" t="s">
        <v>1108</v>
      </c>
      <c r="B287" s="377" t="s">
        <v>1499</v>
      </c>
      <c r="C287" s="375">
        <v>465.3</v>
      </c>
      <c r="D287" s="374" t="s">
        <v>1270</v>
      </c>
      <c r="E287" s="369">
        <v>2.48</v>
      </c>
      <c r="F287" s="369">
        <f>ROUND(E287*21%,2)</f>
        <v>0.52</v>
      </c>
      <c r="G287" s="369">
        <f>E287+F287</f>
        <v>3</v>
      </c>
      <c r="H287" s="366"/>
    </row>
    <row r="288" spans="1:8" s="56" customFormat="1">
      <c r="A288" s="60" t="s">
        <v>1109</v>
      </c>
      <c r="B288" s="580" t="s">
        <v>1674</v>
      </c>
      <c r="C288" s="581"/>
      <c r="D288" s="198"/>
      <c r="E288" s="37"/>
      <c r="F288" s="37"/>
      <c r="G288" s="37"/>
      <c r="H288" s="366"/>
    </row>
    <row r="289" spans="1:8" s="56" customFormat="1">
      <c r="A289" s="93" t="s">
        <v>1741</v>
      </c>
      <c r="B289" s="580" t="s">
        <v>385</v>
      </c>
      <c r="C289" s="581"/>
      <c r="D289" s="198" t="s">
        <v>963</v>
      </c>
      <c r="E289" s="37">
        <v>2.48</v>
      </c>
      <c r="F289" s="37">
        <v>0.52</v>
      </c>
      <c r="G289" s="37">
        <v>3</v>
      </c>
      <c r="H289" s="366"/>
    </row>
    <row r="290" spans="1:8" s="56" customFormat="1">
      <c r="A290" s="93" t="s">
        <v>1742</v>
      </c>
      <c r="B290" s="580" t="s">
        <v>386</v>
      </c>
      <c r="C290" s="581"/>
      <c r="D290" s="198" t="s">
        <v>964</v>
      </c>
      <c r="E290" s="37">
        <v>20.66</v>
      </c>
      <c r="F290" s="37">
        <v>4.34</v>
      </c>
      <c r="G290" s="37">
        <f>E290+F290</f>
        <v>25</v>
      </c>
      <c r="H290" s="386"/>
    </row>
    <row r="291" spans="1:8" s="56" customFormat="1" ht="14.25">
      <c r="A291" s="121" t="s">
        <v>520</v>
      </c>
      <c r="B291" s="547" t="s">
        <v>291</v>
      </c>
      <c r="C291" s="548"/>
      <c r="D291" s="548"/>
      <c r="E291" s="548"/>
      <c r="F291" s="548"/>
      <c r="G291" s="549"/>
    </row>
    <row r="292" spans="1:8" s="56" customFormat="1">
      <c r="A292" s="336" t="s">
        <v>43</v>
      </c>
      <c r="B292" s="571" t="s">
        <v>1507</v>
      </c>
      <c r="C292" s="572"/>
      <c r="D292" s="384" t="s">
        <v>1270</v>
      </c>
      <c r="E292" s="379">
        <v>41.32</v>
      </c>
      <c r="F292" s="379">
        <f>ROUND(E292*21%,2)</f>
        <v>8.68</v>
      </c>
      <c r="G292" s="380">
        <f>E292+F292</f>
        <v>50</v>
      </c>
      <c r="H292" s="366"/>
    </row>
    <row r="293" spans="1:8" s="56" customFormat="1">
      <c r="A293" s="336" t="s">
        <v>44</v>
      </c>
      <c r="B293" s="571" t="s">
        <v>1507</v>
      </c>
      <c r="C293" s="572"/>
      <c r="D293" s="384" t="s">
        <v>693</v>
      </c>
      <c r="E293" s="379">
        <v>347.11</v>
      </c>
      <c r="F293" s="379">
        <f>ROUND(E293*21%,2)</f>
        <v>72.89</v>
      </c>
      <c r="G293" s="380">
        <f>E293+F293</f>
        <v>420</v>
      </c>
      <c r="H293" s="366"/>
    </row>
    <row r="294" spans="1:8" s="56" customFormat="1">
      <c r="A294" s="121" t="s">
        <v>522</v>
      </c>
      <c r="B294" s="547" t="s">
        <v>299</v>
      </c>
      <c r="C294" s="548"/>
      <c r="D294" s="548"/>
      <c r="E294" s="548"/>
      <c r="F294" s="548"/>
      <c r="G294" s="549"/>
      <c r="H294" s="366"/>
    </row>
    <row r="295" spans="1:8" s="56" customFormat="1">
      <c r="A295" s="215" t="s">
        <v>292</v>
      </c>
      <c r="B295" s="617" t="s">
        <v>678</v>
      </c>
      <c r="C295" s="618"/>
      <c r="D295" s="618"/>
      <c r="E295" s="618"/>
      <c r="F295" s="618"/>
      <c r="G295" s="619"/>
      <c r="H295" s="386"/>
    </row>
    <row r="296" spans="1:8" s="56" customFormat="1">
      <c r="A296" s="60" t="s">
        <v>1060</v>
      </c>
      <c r="B296" s="580" t="s">
        <v>679</v>
      </c>
      <c r="C296" s="581"/>
      <c r="D296" s="198" t="s">
        <v>382</v>
      </c>
      <c r="E296" s="37">
        <v>4.96</v>
      </c>
      <c r="F296" s="37">
        <f>E296*0.21</f>
        <v>1.0415999999999999</v>
      </c>
      <c r="G296" s="37">
        <f>E296+F296</f>
        <v>6.0015999999999998</v>
      </c>
      <c r="H296" s="386"/>
    </row>
    <row r="297" spans="1:8" s="56" customFormat="1" ht="15" customHeight="1">
      <c r="A297" s="60" t="s">
        <v>1061</v>
      </c>
      <c r="B297" s="580" t="s">
        <v>680</v>
      </c>
      <c r="C297" s="581"/>
      <c r="D297" s="198" t="s">
        <v>87</v>
      </c>
      <c r="E297" s="37">
        <v>24.79</v>
      </c>
      <c r="F297" s="37">
        <v>5.21</v>
      </c>
      <c r="G297" s="37">
        <v>30</v>
      </c>
      <c r="H297" s="265"/>
    </row>
    <row r="298" spans="1:8" s="56" customFormat="1" ht="14.25" customHeight="1">
      <c r="A298" s="60" t="s">
        <v>1062</v>
      </c>
      <c r="B298" s="580" t="s">
        <v>681</v>
      </c>
      <c r="C298" s="581"/>
      <c r="D298" s="198" t="s">
        <v>949</v>
      </c>
      <c r="E298" s="37">
        <v>0.12</v>
      </c>
      <c r="F298" s="37">
        <v>0.03</v>
      </c>
      <c r="G298" s="37">
        <v>0.15</v>
      </c>
      <c r="H298" s="386"/>
    </row>
    <row r="299" spans="1:8" s="56" customFormat="1">
      <c r="A299" s="475" t="s">
        <v>1675</v>
      </c>
      <c r="B299" s="593" t="s">
        <v>203</v>
      </c>
      <c r="C299" s="594"/>
      <c r="D299" s="120" t="s">
        <v>87</v>
      </c>
      <c r="E299" s="42">
        <v>2.48</v>
      </c>
      <c r="F299" s="42">
        <f>ROUND(E299*21%,2)</f>
        <v>0.52</v>
      </c>
      <c r="G299" s="74">
        <f>E299+F299</f>
        <v>3</v>
      </c>
      <c r="H299" s="386"/>
    </row>
    <row r="300" spans="1:8" s="56" customFormat="1">
      <c r="A300" s="475" t="s">
        <v>1676</v>
      </c>
      <c r="B300" s="593" t="s">
        <v>203</v>
      </c>
      <c r="C300" s="594"/>
      <c r="D300" s="120" t="s">
        <v>172</v>
      </c>
      <c r="E300" s="42">
        <v>5.78</v>
      </c>
      <c r="F300" s="42">
        <v>1.22</v>
      </c>
      <c r="G300" s="74">
        <f>E300+F300</f>
        <v>7</v>
      </c>
      <c r="H300" s="265"/>
    </row>
    <row r="301" spans="1:8" s="56" customFormat="1">
      <c r="A301" s="262" t="s">
        <v>293</v>
      </c>
      <c r="B301" s="591" t="s">
        <v>310</v>
      </c>
      <c r="C301" s="592"/>
      <c r="D301" s="198" t="s">
        <v>87</v>
      </c>
      <c r="E301" s="130">
        <f>G301/1.21</f>
        <v>16.528925619834713</v>
      </c>
      <c r="F301" s="130">
        <f>E301*0.21</f>
        <v>3.4710743801652897</v>
      </c>
      <c r="G301" s="130">
        <v>20</v>
      </c>
    </row>
    <row r="302" spans="1:8" s="56" customFormat="1">
      <c r="A302" s="262" t="s">
        <v>294</v>
      </c>
      <c r="B302" s="591" t="s">
        <v>973</v>
      </c>
      <c r="C302" s="592"/>
      <c r="D302" s="198" t="s">
        <v>87</v>
      </c>
      <c r="E302" s="130">
        <f>G302/1.21</f>
        <v>4.1322314049586781</v>
      </c>
      <c r="F302" s="130">
        <f>E302*0.21</f>
        <v>0.86776859504132242</v>
      </c>
      <c r="G302" s="130">
        <v>5</v>
      </c>
    </row>
    <row r="303" spans="1:8" s="56" customFormat="1" ht="28.5" customHeight="1">
      <c r="A303" s="262" t="s">
        <v>295</v>
      </c>
      <c r="B303" s="582" t="s">
        <v>1185</v>
      </c>
      <c r="C303" s="583"/>
      <c r="D303" s="583"/>
      <c r="E303" s="583"/>
      <c r="F303" s="583"/>
      <c r="G303" s="584"/>
    </row>
    <row r="304" spans="1:8" s="56" customFormat="1">
      <c r="A304" s="61" t="s">
        <v>1063</v>
      </c>
      <c r="B304" s="580" t="s">
        <v>1121</v>
      </c>
      <c r="C304" s="581"/>
      <c r="D304" s="198" t="s">
        <v>172</v>
      </c>
      <c r="E304" s="130">
        <f>G304/1.21</f>
        <v>157.02479338842977</v>
      </c>
      <c r="F304" s="130">
        <f>E304*0.21</f>
        <v>32.97520661157025</v>
      </c>
      <c r="G304" s="130">
        <v>190</v>
      </c>
    </row>
    <row r="305" spans="1:7" s="56" customFormat="1">
      <c r="A305" s="61" t="s">
        <v>1064</v>
      </c>
      <c r="B305" s="580" t="s">
        <v>1117</v>
      </c>
      <c r="C305" s="581"/>
      <c r="D305" s="198" t="s">
        <v>172</v>
      </c>
      <c r="E305" s="130">
        <f>G305/1.21</f>
        <v>231.40495867768595</v>
      </c>
      <c r="F305" s="130">
        <f>E305*0.21</f>
        <v>48.595041322314046</v>
      </c>
      <c r="G305" s="130">
        <v>280</v>
      </c>
    </row>
    <row r="306" spans="1:7" s="56" customFormat="1">
      <c r="A306" s="61" t="s">
        <v>1065</v>
      </c>
      <c r="B306" s="580" t="s">
        <v>1118</v>
      </c>
      <c r="C306" s="581"/>
      <c r="D306" s="198" t="s">
        <v>172</v>
      </c>
      <c r="E306" s="130">
        <f>G306/1.21</f>
        <v>297.52066115702479</v>
      </c>
      <c r="F306" s="130">
        <f>E306*0.21</f>
        <v>62.479338842975203</v>
      </c>
      <c r="G306" s="130">
        <v>360</v>
      </c>
    </row>
    <row r="307" spans="1:7" s="56" customFormat="1">
      <c r="A307" s="61" t="s">
        <v>1066</v>
      </c>
      <c r="B307" s="580" t="s">
        <v>1119</v>
      </c>
      <c r="C307" s="581"/>
      <c r="D307" s="198" t="s">
        <v>172</v>
      </c>
      <c r="E307" s="130">
        <f>G307/1.21</f>
        <v>404.95867768595042</v>
      </c>
      <c r="F307" s="130">
        <f>E307*0.21</f>
        <v>85.04132231404958</v>
      </c>
      <c r="G307" s="130">
        <v>490</v>
      </c>
    </row>
    <row r="308" spans="1:7" s="56" customFormat="1">
      <c r="A308" s="61" t="s">
        <v>1067</v>
      </c>
      <c r="B308" s="580" t="s">
        <v>1120</v>
      </c>
      <c r="C308" s="581"/>
      <c r="D308" s="198" t="s">
        <v>172</v>
      </c>
      <c r="E308" s="130">
        <f>G308/1.21</f>
        <v>537.19008264462809</v>
      </c>
      <c r="F308" s="130">
        <f>E308*0.21</f>
        <v>112.80991735537189</v>
      </c>
      <c r="G308" s="130">
        <v>650</v>
      </c>
    </row>
    <row r="309" spans="1:7" s="56" customFormat="1" ht="14.25" customHeight="1">
      <c r="A309" s="262" t="s">
        <v>296</v>
      </c>
      <c r="B309" s="582" t="s">
        <v>970</v>
      </c>
      <c r="C309" s="583"/>
      <c r="D309" s="583"/>
      <c r="E309" s="583"/>
      <c r="F309" s="583"/>
      <c r="G309" s="584"/>
    </row>
    <row r="310" spans="1:7" s="56" customFormat="1" ht="15" customHeight="1">
      <c r="A310" s="61" t="s">
        <v>1068</v>
      </c>
      <c r="B310" s="588" t="s">
        <v>309</v>
      </c>
      <c r="C310" s="589"/>
      <c r="D310" s="589"/>
      <c r="E310" s="589"/>
      <c r="F310" s="589"/>
      <c r="G310" s="590"/>
    </row>
    <row r="311" spans="1:7" s="56" customFormat="1">
      <c r="A311" s="263" t="s">
        <v>1069</v>
      </c>
      <c r="B311" s="580" t="s">
        <v>974</v>
      </c>
      <c r="C311" s="581"/>
      <c r="D311" s="198" t="s">
        <v>87</v>
      </c>
      <c r="E311" s="130">
        <f>G311/1.21</f>
        <v>1.2396694214876034</v>
      </c>
      <c r="F311" s="130">
        <f>E311*0.21</f>
        <v>0.26033057851239672</v>
      </c>
      <c r="G311" s="130">
        <v>1.5</v>
      </c>
    </row>
    <row r="312" spans="1:7" s="56" customFormat="1" ht="15" customHeight="1">
      <c r="A312" s="263" t="s">
        <v>1070</v>
      </c>
      <c r="B312" s="580" t="s">
        <v>677</v>
      </c>
      <c r="C312" s="581"/>
      <c r="D312" s="198" t="s">
        <v>87</v>
      </c>
      <c r="E312" s="130">
        <f>G312/1.21</f>
        <v>2.4793388429752068</v>
      </c>
      <c r="F312" s="130">
        <f>E312*0.21</f>
        <v>0.52066115702479343</v>
      </c>
      <c r="G312" s="130">
        <v>3</v>
      </c>
    </row>
    <row r="313" spans="1:7" s="56" customFormat="1" ht="15" customHeight="1">
      <c r="A313" s="61" t="s">
        <v>1071</v>
      </c>
      <c r="B313" s="588" t="s">
        <v>975</v>
      </c>
      <c r="C313" s="589"/>
      <c r="D313" s="589"/>
      <c r="E313" s="589"/>
      <c r="F313" s="589"/>
      <c r="G313" s="590"/>
    </row>
    <row r="314" spans="1:7" s="56" customFormat="1">
      <c r="A314" s="263" t="s">
        <v>1072</v>
      </c>
      <c r="B314" s="580" t="s">
        <v>369</v>
      </c>
      <c r="C314" s="581"/>
      <c r="D314" s="198" t="s">
        <v>944</v>
      </c>
      <c r="E314" s="130">
        <f>G314/1.21</f>
        <v>4.1322314049586781</v>
      </c>
      <c r="F314" s="130">
        <f>E314*0.21</f>
        <v>0.86776859504132242</v>
      </c>
      <c r="G314" s="130">
        <v>5</v>
      </c>
    </row>
    <row r="315" spans="1:7" s="56" customFormat="1">
      <c r="A315" s="263" t="s">
        <v>1073</v>
      </c>
      <c r="B315" s="580" t="s">
        <v>369</v>
      </c>
      <c r="C315" s="581"/>
      <c r="D315" s="198" t="s">
        <v>967</v>
      </c>
      <c r="E315" s="130">
        <f>G315/1.21</f>
        <v>9.9173553719008272</v>
      </c>
      <c r="F315" s="130">
        <f>E315*0.21</f>
        <v>2.0826446280991737</v>
      </c>
      <c r="G315" s="130">
        <v>12</v>
      </c>
    </row>
    <row r="316" spans="1:7" s="56" customFormat="1">
      <c r="A316" s="263" t="s">
        <v>1074</v>
      </c>
      <c r="B316" s="580" t="s">
        <v>677</v>
      </c>
      <c r="C316" s="581"/>
      <c r="D316" s="198" t="s">
        <v>944</v>
      </c>
      <c r="E316" s="130">
        <f>G316/1.21</f>
        <v>8.2644628099173563</v>
      </c>
      <c r="F316" s="130">
        <f>E316*0.21</f>
        <v>1.7355371900826448</v>
      </c>
      <c r="G316" s="130">
        <v>10</v>
      </c>
    </row>
    <row r="317" spans="1:7" s="56" customFormat="1">
      <c r="A317" s="263" t="s">
        <v>1075</v>
      </c>
      <c r="B317" s="580" t="s">
        <v>677</v>
      </c>
      <c r="C317" s="581"/>
      <c r="D317" s="198" t="s">
        <v>967</v>
      </c>
      <c r="E317" s="130">
        <f>G317/1.21</f>
        <v>16.528925619834713</v>
      </c>
      <c r="F317" s="130">
        <f>E317*0.21</f>
        <v>3.4710743801652897</v>
      </c>
      <c r="G317" s="130">
        <v>20</v>
      </c>
    </row>
    <row r="318" spans="1:7" s="56" customFormat="1" ht="14.25">
      <c r="A318" s="262" t="s">
        <v>297</v>
      </c>
      <c r="B318" s="582" t="s">
        <v>971</v>
      </c>
      <c r="C318" s="583"/>
      <c r="D318" s="583"/>
      <c r="E318" s="583"/>
      <c r="F318" s="583"/>
      <c r="G318" s="584"/>
    </row>
    <row r="319" spans="1:7" s="56" customFormat="1">
      <c r="A319" s="61" t="s">
        <v>1076</v>
      </c>
      <c r="B319" s="580" t="s">
        <v>1002</v>
      </c>
      <c r="C319" s="581"/>
      <c r="D319" s="198" t="s">
        <v>893</v>
      </c>
      <c r="E319" s="130">
        <f>G319/1.21</f>
        <v>8.2644628099173563</v>
      </c>
      <c r="F319" s="130">
        <f>E319*0.21</f>
        <v>1.7355371900826448</v>
      </c>
      <c r="G319" s="130">
        <v>10</v>
      </c>
    </row>
    <row r="320" spans="1:7" s="56" customFormat="1">
      <c r="A320" s="61" t="s">
        <v>1077</v>
      </c>
      <c r="B320" s="580" t="s">
        <v>316</v>
      </c>
      <c r="C320" s="581"/>
      <c r="D320" s="198" t="s">
        <v>87</v>
      </c>
      <c r="E320" s="130">
        <f>G320/1.21</f>
        <v>4.1322314049586781</v>
      </c>
      <c r="F320" s="130">
        <f>E320*0.21</f>
        <v>0.86776859504132242</v>
      </c>
      <c r="G320" s="130">
        <v>5</v>
      </c>
    </row>
    <row r="321" spans="1:7" s="56" customFormat="1">
      <c r="A321" s="61" t="s">
        <v>1078</v>
      </c>
      <c r="B321" s="580" t="s">
        <v>384</v>
      </c>
      <c r="C321" s="581"/>
      <c r="D321" s="585" t="s">
        <v>219</v>
      </c>
      <c r="E321" s="586"/>
      <c r="F321" s="586"/>
      <c r="G321" s="587"/>
    </row>
    <row r="322" spans="1:7" s="56" customFormat="1">
      <c r="A322" s="61" t="s">
        <v>1079</v>
      </c>
      <c r="B322" s="580" t="s">
        <v>1001</v>
      </c>
      <c r="C322" s="581"/>
      <c r="D322" s="198" t="s">
        <v>967</v>
      </c>
      <c r="E322" s="130">
        <f>G322/1.21</f>
        <v>28.925619834710744</v>
      </c>
      <c r="F322" s="130">
        <f>E322*0.21</f>
        <v>6.0743801652892557</v>
      </c>
      <c r="G322" s="130">
        <v>35</v>
      </c>
    </row>
    <row r="323" spans="1:7" s="56" customFormat="1">
      <c r="A323" s="61" t="s">
        <v>1080</v>
      </c>
      <c r="B323" s="580" t="s">
        <v>317</v>
      </c>
      <c r="C323" s="581"/>
      <c r="D323" s="198" t="s">
        <v>967</v>
      </c>
      <c r="E323" s="130">
        <f>G323/1.21</f>
        <v>16.528925619834713</v>
      </c>
      <c r="F323" s="130">
        <f>E323*0.21</f>
        <v>3.4710743801652897</v>
      </c>
      <c r="G323" s="130">
        <v>20</v>
      </c>
    </row>
    <row r="324" spans="1:7" s="56" customFormat="1">
      <c r="A324" s="61" t="s">
        <v>1081</v>
      </c>
      <c r="B324" s="580" t="s">
        <v>1000</v>
      </c>
      <c r="C324" s="581"/>
      <c r="D324" s="198" t="s">
        <v>87</v>
      </c>
      <c r="E324" s="130">
        <f>G324/1.21</f>
        <v>49.586776859504134</v>
      </c>
      <c r="F324" s="130">
        <f>E324*0.21</f>
        <v>10.413223140495868</v>
      </c>
      <c r="G324" s="130">
        <v>60</v>
      </c>
    </row>
    <row r="325" spans="1:7" s="56" customFormat="1">
      <c r="A325" s="61" t="s">
        <v>1082</v>
      </c>
      <c r="B325" s="580" t="s">
        <v>315</v>
      </c>
      <c r="C325" s="581"/>
      <c r="D325" s="198" t="s">
        <v>893</v>
      </c>
      <c r="E325" s="130">
        <v>2.48</v>
      </c>
      <c r="F325" s="130">
        <v>0.52</v>
      </c>
      <c r="G325" s="130">
        <v>3</v>
      </c>
    </row>
    <row r="326" spans="1:7" s="56" customFormat="1" ht="14.25">
      <c r="A326" s="264" t="s">
        <v>298</v>
      </c>
      <c r="B326" s="582" t="s">
        <v>372</v>
      </c>
      <c r="C326" s="583"/>
      <c r="D326" s="583"/>
      <c r="E326" s="583"/>
      <c r="F326" s="583"/>
      <c r="G326" s="584"/>
    </row>
    <row r="327" spans="1:7" s="56" customFormat="1">
      <c r="A327" s="61" t="s">
        <v>1083</v>
      </c>
      <c r="B327" s="580" t="s">
        <v>367</v>
      </c>
      <c r="C327" s="581"/>
      <c r="D327" s="198" t="s">
        <v>893</v>
      </c>
      <c r="E327" s="130">
        <f t="shared" ref="E327:E334" si="15">G327/1.21</f>
        <v>165.28925619834712</v>
      </c>
      <c r="F327" s="130">
        <f t="shared" ref="F327:F334" si="16">E327*0.21</f>
        <v>34.710743801652896</v>
      </c>
      <c r="G327" s="130">
        <v>200</v>
      </c>
    </row>
    <row r="328" spans="1:7" s="56" customFormat="1">
      <c r="A328" s="263" t="s">
        <v>1084</v>
      </c>
      <c r="B328" s="580" t="s">
        <v>366</v>
      </c>
      <c r="C328" s="581"/>
      <c r="D328" s="198" t="s">
        <v>87</v>
      </c>
      <c r="E328" s="130">
        <f t="shared" si="15"/>
        <v>12.396694214876034</v>
      </c>
      <c r="F328" s="130">
        <f t="shared" si="16"/>
        <v>2.6033057851239669</v>
      </c>
      <c r="G328" s="130">
        <v>15</v>
      </c>
    </row>
    <row r="329" spans="1:7" s="56" customFormat="1">
      <c r="A329" s="263" t="s">
        <v>1085</v>
      </c>
      <c r="B329" s="580" t="s">
        <v>365</v>
      </c>
      <c r="C329" s="581"/>
      <c r="D329" s="198" t="s">
        <v>87</v>
      </c>
      <c r="E329" s="130">
        <f t="shared" si="15"/>
        <v>16.528925619834713</v>
      </c>
      <c r="F329" s="130">
        <f t="shared" si="16"/>
        <v>3.4710743801652897</v>
      </c>
      <c r="G329" s="130">
        <v>20</v>
      </c>
    </row>
    <row r="330" spans="1:7" s="56" customFormat="1">
      <c r="A330" s="263" t="s">
        <v>1086</v>
      </c>
      <c r="B330" s="580" t="s">
        <v>311</v>
      </c>
      <c r="C330" s="581"/>
      <c r="D330" s="198" t="s">
        <v>172</v>
      </c>
      <c r="E330" s="130">
        <f t="shared" si="15"/>
        <v>115.70247933884298</v>
      </c>
      <c r="F330" s="130">
        <f t="shared" si="16"/>
        <v>24.297520661157023</v>
      </c>
      <c r="G330" s="130">
        <v>140</v>
      </c>
    </row>
    <row r="331" spans="1:7" s="56" customFormat="1">
      <c r="A331" s="263" t="s">
        <v>1087</v>
      </c>
      <c r="B331" s="580" t="s">
        <v>311</v>
      </c>
      <c r="C331" s="581"/>
      <c r="D331" s="198" t="s">
        <v>87</v>
      </c>
      <c r="E331" s="130">
        <f t="shared" si="15"/>
        <v>16.528925619834713</v>
      </c>
      <c r="F331" s="130">
        <f t="shared" si="16"/>
        <v>3.4710743801652897</v>
      </c>
      <c r="G331" s="130">
        <v>20</v>
      </c>
    </row>
    <row r="332" spans="1:7" s="56" customFormat="1">
      <c r="A332" s="61" t="s">
        <v>1088</v>
      </c>
      <c r="B332" s="580" t="s">
        <v>319</v>
      </c>
      <c r="C332" s="581"/>
      <c r="D332" s="198" t="s">
        <v>172</v>
      </c>
      <c r="E332" s="130">
        <f t="shared" si="15"/>
        <v>57.851239669421489</v>
      </c>
      <c r="F332" s="130">
        <f t="shared" si="16"/>
        <v>12.148760330578511</v>
      </c>
      <c r="G332" s="130">
        <v>70</v>
      </c>
    </row>
    <row r="333" spans="1:7" s="56" customFormat="1">
      <c r="A333" s="61" t="s">
        <v>1089</v>
      </c>
      <c r="B333" s="580" t="s">
        <v>320</v>
      </c>
      <c r="C333" s="581"/>
      <c r="D333" s="198" t="s">
        <v>172</v>
      </c>
      <c r="E333" s="130">
        <f t="shared" si="15"/>
        <v>6.6115702479338845</v>
      </c>
      <c r="F333" s="130">
        <f t="shared" si="16"/>
        <v>1.3884297520661157</v>
      </c>
      <c r="G333" s="130">
        <v>8</v>
      </c>
    </row>
    <row r="334" spans="1:7" s="56" customFormat="1">
      <c r="A334" s="61" t="s">
        <v>1090</v>
      </c>
      <c r="B334" s="580" t="s">
        <v>324</v>
      </c>
      <c r="C334" s="581"/>
      <c r="D334" s="198" t="s">
        <v>172</v>
      </c>
      <c r="E334" s="130">
        <f t="shared" si="15"/>
        <v>4.9586776859504136</v>
      </c>
      <c r="F334" s="130">
        <f t="shared" si="16"/>
        <v>1.0413223140495869</v>
      </c>
      <c r="G334" s="130">
        <v>6</v>
      </c>
    </row>
    <row r="335" spans="1:7" s="56" customFormat="1" ht="15" customHeight="1">
      <c r="A335" s="61" t="s">
        <v>1091</v>
      </c>
      <c r="B335" s="588" t="s">
        <v>972</v>
      </c>
      <c r="C335" s="589"/>
      <c r="D335" s="589"/>
      <c r="E335" s="589"/>
      <c r="F335" s="589"/>
      <c r="G335" s="590"/>
    </row>
    <row r="336" spans="1:7" s="56" customFormat="1">
      <c r="A336" s="263" t="s">
        <v>1180</v>
      </c>
      <c r="B336" s="580" t="s">
        <v>301</v>
      </c>
      <c r="C336" s="581"/>
      <c r="D336" s="198" t="s">
        <v>965</v>
      </c>
      <c r="E336" s="130">
        <v>12.4</v>
      </c>
      <c r="F336" s="130">
        <f t="shared" ref="F336:F341" si="17">E336*0.21</f>
        <v>2.6040000000000001</v>
      </c>
      <c r="G336" s="130">
        <f>E336+F336</f>
        <v>15.004000000000001</v>
      </c>
    </row>
    <row r="337" spans="1:7" s="56" customFormat="1">
      <c r="A337" s="263" t="s">
        <v>1181</v>
      </c>
      <c r="B337" s="580" t="s">
        <v>303</v>
      </c>
      <c r="C337" s="581"/>
      <c r="D337" s="198" t="s">
        <v>965</v>
      </c>
      <c r="E337" s="130">
        <v>9.92</v>
      </c>
      <c r="F337" s="130">
        <f t="shared" si="17"/>
        <v>2.0831999999999997</v>
      </c>
      <c r="G337" s="130">
        <f>E337+F337</f>
        <v>12.0032</v>
      </c>
    </row>
    <row r="338" spans="1:7" s="56" customFormat="1">
      <c r="A338" s="263" t="s">
        <v>1182</v>
      </c>
      <c r="B338" s="580" t="s">
        <v>305</v>
      </c>
      <c r="C338" s="581"/>
      <c r="D338" s="198" t="s">
        <v>965</v>
      </c>
      <c r="E338" s="130">
        <f>G338/1.21</f>
        <v>66.11570247933885</v>
      </c>
      <c r="F338" s="130">
        <f t="shared" si="17"/>
        <v>13.884297520661159</v>
      </c>
      <c r="G338" s="130">
        <v>80</v>
      </c>
    </row>
    <row r="339" spans="1:7" s="56" customFormat="1">
      <c r="A339" s="263" t="s">
        <v>1183</v>
      </c>
      <c r="B339" s="580" t="s">
        <v>307</v>
      </c>
      <c r="C339" s="581"/>
      <c r="D339" s="198" t="s">
        <v>965</v>
      </c>
      <c r="E339" s="130">
        <f>G339/1.21</f>
        <v>6.6115702479338845</v>
      </c>
      <c r="F339" s="130">
        <f t="shared" si="17"/>
        <v>1.3884297520661157</v>
      </c>
      <c r="G339" s="130">
        <v>8</v>
      </c>
    </row>
    <row r="340" spans="1:7" s="56" customFormat="1">
      <c r="A340" s="263" t="s">
        <v>1184</v>
      </c>
      <c r="B340" s="580" t="s">
        <v>308</v>
      </c>
      <c r="C340" s="581"/>
      <c r="D340" s="198" t="s">
        <v>368</v>
      </c>
      <c r="E340" s="130">
        <f>G340/1.21</f>
        <v>82.644628099173559</v>
      </c>
      <c r="F340" s="130">
        <f t="shared" si="17"/>
        <v>17.355371900826448</v>
      </c>
      <c r="G340" s="130">
        <v>100</v>
      </c>
    </row>
    <row r="341" spans="1:7" s="56" customFormat="1">
      <c r="A341" s="61" t="s">
        <v>1092</v>
      </c>
      <c r="B341" s="580" t="s">
        <v>323</v>
      </c>
      <c r="C341" s="581"/>
      <c r="D341" s="198" t="s">
        <v>172</v>
      </c>
      <c r="E341" s="130">
        <f>G341/1.21</f>
        <v>20.66115702479339</v>
      </c>
      <c r="F341" s="130">
        <f t="shared" si="17"/>
        <v>4.338842975206612</v>
      </c>
      <c r="G341" s="130">
        <v>25</v>
      </c>
    </row>
    <row r="342" spans="1:7" s="56" customFormat="1" ht="14.25" customHeight="1">
      <c r="A342" s="262" t="s">
        <v>1093</v>
      </c>
      <c r="B342" s="582" t="s">
        <v>968</v>
      </c>
      <c r="C342" s="583"/>
      <c r="D342" s="583"/>
      <c r="E342" s="583"/>
      <c r="F342" s="583"/>
      <c r="G342" s="584"/>
    </row>
    <row r="343" spans="1:7" s="56" customFormat="1">
      <c r="A343" s="61" t="s">
        <v>1094</v>
      </c>
      <c r="B343" s="580" t="s">
        <v>383</v>
      </c>
      <c r="C343" s="581"/>
      <c r="D343" s="198" t="s">
        <v>382</v>
      </c>
      <c r="E343" s="130">
        <f t="shared" ref="E343:E348" si="18">G343/1.21</f>
        <v>4.1322314049586781</v>
      </c>
      <c r="F343" s="130">
        <f t="shared" ref="F343:F348" si="19">E343*0.21</f>
        <v>0.86776859504132242</v>
      </c>
      <c r="G343" s="130">
        <v>5</v>
      </c>
    </row>
    <row r="344" spans="1:7" s="56" customFormat="1">
      <c r="A344" s="61" t="s">
        <v>1095</v>
      </c>
      <c r="B344" s="580" t="s">
        <v>381</v>
      </c>
      <c r="C344" s="581"/>
      <c r="D344" s="198" t="s">
        <v>382</v>
      </c>
      <c r="E344" s="130">
        <f t="shared" si="18"/>
        <v>6.6115702479338845</v>
      </c>
      <c r="F344" s="130">
        <f t="shared" si="19"/>
        <v>1.3884297520661157</v>
      </c>
      <c r="G344" s="130">
        <v>8</v>
      </c>
    </row>
    <row r="345" spans="1:7" s="56" customFormat="1">
      <c r="A345" s="61" t="s">
        <v>1096</v>
      </c>
      <c r="B345" s="580" t="s">
        <v>318</v>
      </c>
      <c r="C345" s="581"/>
      <c r="D345" s="198" t="s">
        <v>87</v>
      </c>
      <c r="E345" s="130">
        <f t="shared" si="18"/>
        <v>4.1322314049586781</v>
      </c>
      <c r="F345" s="130">
        <f t="shared" si="19"/>
        <v>0.86776859504132242</v>
      </c>
      <c r="G345" s="130">
        <v>5</v>
      </c>
    </row>
    <row r="346" spans="1:7" s="56" customFormat="1">
      <c r="A346" s="61" t="s">
        <v>1097</v>
      </c>
      <c r="B346" s="580" t="s">
        <v>318</v>
      </c>
      <c r="C346" s="581"/>
      <c r="D346" s="198" t="s">
        <v>172</v>
      </c>
      <c r="E346" s="130">
        <f t="shared" si="18"/>
        <v>9.9173553719008272</v>
      </c>
      <c r="F346" s="130">
        <f t="shared" si="19"/>
        <v>2.0826446280991737</v>
      </c>
      <c r="G346" s="130">
        <v>12</v>
      </c>
    </row>
    <row r="347" spans="1:7" s="56" customFormat="1">
      <c r="A347" s="61" t="s">
        <v>1098</v>
      </c>
      <c r="B347" s="580" t="s">
        <v>321</v>
      </c>
      <c r="C347" s="581"/>
      <c r="D347" s="198" t="s">
        <v>893</v>
      </c>
      <c r="E347" s="130">
        <f t="shared" si="18"/>
        <v>0.82644628099173556</v>
      </c>
      <c r="F347" s="130">
        <f t="shared" si="19"/>
        <v>0.17355371900826447</v>
      </c>
      <c r="G347" s="130">
        <v>1</v>
      </c>
    </row>
    <row r="348" spans="1:7" s="56" customFormat="1">
      <c r="A348" s="61" t="s">
        <v>1104</v>
      </c>
      <c r="B348" s="580" t="s">
        <v>322</v>
      </c>
      <c r="C348" s="581"/>
      <c r="D348" s="198" t="s">
        <v>893</v>
      </c>
      <c r="E348" s="130">
        <f t="shared" si="18"/>
        <v>20.66115702479339</v>
      </c>
      <c r="F348" s="130">
        <f t="shared" si="19"/>
        <v>4.338842975206612</v>
      </c>
      <c r="G348" s="130">
        <v>25</v>
      </c>
    </row>
    <row r="349" spans="1:7" s="56" customFormat="1" ht="14.25" customHeight="1">
      <c r="A349" s="262" t="s">
        <v>1099</v>
      </c>
      <c r="B349" s="582" t="s">
        <v>969</v>
      </c>
      <c r="C349" s="583"/>
      <c r="D349" s="583"/>
      <c r="E349" s="583"/>
      <c r="F349" s="583"/>
      <c r="G349" s="584"/>
    </row>
    <row r="350" spans="1:7" s="56" customFormat="1" ht="15" customHeight="1">
      <c r="A350" s="61" t="s">
        <v>1100</v>
      </c>
      <c r="B350" s="580" t="s">
        <v>312</v>
      </c>
      <c r="C350" s="581"/>
      <c r="D350" s="198" t="s">
        <v>966</v>
      </c>
      <c r="E350" s="130">
        <f>G350/1.21</f>
        <v>2.4793388429752068</v>
      </c>
      <c r="F350" s="130">
        <f>E350*0.21</f>
        <v>0.52066115702479343</v>
      </c>
      <c r="G350" s="130">
        <v>3</v>
      </c>
    </row>
    <row r="351" spans="1:7" s="56" customFormat="1" ht="15" customHeight="1">
      <c r="A351" s="61" t="s">
        <v>1101</v>
      </c>
      <c r="B351" s="580" t="s">
        <v>1186</v>
      </c>
      <c r="C351" s="581"/>
      <c r="D351" s="198" t="s">
        <v>966</v>
      </c>
      <c r="E351" s="130">
        <f>G351/1.21</f>
        <v>8.2644628099173563</v>
      </c>
      <c r="F351" s="130">
        <f>E351*0.21</f>
        <v>1.7355371900826448</v>
      </c>
      <c r="G351" s="130">
        <v>10</v>
      </c>
    </row>
    <row r="352" spans="1:7" s="56" customFormat="1">
      <c r="A352" s="61" t="s">
        <v>1102</v>
      </c>
      <c r="B352" s="580" t="s">
        <v>313</v>
      </c>
      <c r="C352" s="581"/>
      <c r="D352" s="198" t="s">
        <v>944</v>
      </c>
      <c r="E352" s="130">
        <f>G352/1.21</f>
        <v>33.057851239669425</v>
      </c>
      <c r="F352" s="130">
        <f>E352*0.21</f>
        <v>6.9421487603305794</v>
      </c>
      <c r="G352" s="130">
        <v>40</v>
      </c>
    </row>
    <row r="353" spans="1:8" s="56" customFormat="1">
      <c r="A353" s="61" t="s">
        <v>1103</v>
      </c>
      <c r="B353" s="580" t="s">
        <v>314</v>
      </c>
      <c r="C353" s="581"/>
      <c r="D353" s="198" t="s">
        <v>87</v>
      </c>
      <c r="E353" s="130">
        <f>G353/1.21</f>
        <v>74.380165289256198</v>
      </c>
      <c r="F353" s="130">
        <f>E353*0.21</f>
        <v>15.619834710743801</v>
      </c>
      <c r="G353" s="130">
        <v>90</v>
      </c>
    </row>
    <row r="354" spans="1:8" s="56" customFormat="1" ht="15" customHeight="1">
      <c r="A354" s="121" t="s">
        <v>523</v>
      </c>
      <c r="B354" s="547" t="s">
        <v>593</v>
      </c>
      <c r="C354" s="548"/>
      <c r="D354" s="548"/>
      <c r="E354" s="548"/>
      <c r="F354" s="548"/>
      <c r="G354" s="549"/>
    </row>
    <row r="355" spans="1:8" s="56" customFormat="1">
      <c r="A355" s="69" t="s">
        <v>300</v>
      </c>
      <c r="B355" s="580" t="s">
        <v>326</v>
      </c>
      <c r="C355" s="581"/>
      <c r="D355" s="198" t="s">
        <v>121</v>
      </c>
      <c r="E355" s="37">
        <v>10</v>
      </c>
      <c r="F355" s="37" t="s">
        <v>376</v>
      </c>
      <c r="G355" s="37">
        <v>10</v>
      </c>
    </row>
    <row r="356" spans="1:8" s="56" customFormat="1">
      <c r="A356" s="69" t="s">
        <v>302</v>
      </c>
      <c r="B356" s="580" t="s">
        <v>327</v>
      </c>
      <c r="C356" s="581"/>
      <c r="D356" s="198" t="s">
        <v>122</v>
      </c>
      <c r="E356" s="37">
        <v>15</v>
      </c>
      <c r="F356" s="37" t="s">
        <v>376</v>
      </c>
      <c r="G356" s="37">
        <v>15</v>
      </c>
    </row>
    <row r="357" spans="1:8" s="56" customFormat="1">
      <c r="A357" s="69" t="s">
        <v>304</v>
      </c>
      <c r="B357" s="580" t="s">
        <v>328</v>
      </c>
      <c r="C357" s="581"/>
      <c r="D357" s="198" t="s">
        <v>976</v>
      </c>
      <c r="E357" s="37">
        <v>20</v>
      </c>
      <c r="F357" s="37" t="s">
        <v>376</v>
      </c>
      <c r="G357" s="37">
        <v>20</v>
      </c>
    </row>
    <row r="358" spans="1:8" s="56" customFormat="1">
      <c r="A358" s="69" t="s">
        <v>306</v>
      </c>
      <c r="B358" s="580" t="s">
        <v>329</v>
      </c>
      <c r="C358" s="581"/>
      <c r="D358" s="198" t="s">
        <v>977</v>
      </c>
      <c r="E358" s="37">
        <v>25</v>
      </c>
      <c r="F358" s="37" t="s">
        <v>376</v>
      </c>
      <c r="G358" s="37">
        <v>25</v>
      </c>
    </row>
    <row r="359" spans="1:8" s="56" customFormat="1">
      <c r="A359" s="69" t="s">
        <v>1488</v>
      </c>
      <c r="B359" s="580" t="s">
        <v>330</v>
      </c>
      <c r="C359" s="581"/>
      <c r="D359" s="198" t="s">
        <v>978</v>
      </c>
      <c r="E359" s="37">
        <v>30</v>
      </c>
      <c r="F359" s="37" t="s">
        <v>376</v>
      </c>
      <c r="G359" s="37">
        <v>30</v>
      </c>
    </row>
    <row r="360" spans="1:8" s="56" customFormat="1" ht="29.25" customHeight="1">
      <c r="A360" s="69" t="s">
        <v>1489</v>
      </c>
      <c r="B360" s="580" t="s">
        <v>331</v>
      </c>
      <c r="C360" s="581"/>
      <c r="D360" s="198" t="s">
        <v>978</v>
      </c>
      <c r="E360" s="37">
        <v>40</v>
      </c>
      <c r="F360" s="37" t="s">
        <v>376</v>
      </c>
      <c r="G360" s="37">
        <v>40</v>
      </c>
    </row>
    <row r="361" spans="1:8" s="56" customFormat="1" ht="14.25" customHeight="1">
      <c r="A361" s="121" t="s">
        <v>524</v>
      </c>
      <c r="B361" s="547" t="s">
        <v>1660</v>
      </c>
      <c r="C361" s="548"/>
      <c r="D361" s="548"/>
      <c r="E361" s="548"/>
      <c r="F361" s="548"/>
      <c r="G361" s="549"/>
    </row>
    <row r="362" spans="1:8" s="56" customFormat="1">
      <c r="A362" s="69" t="s">
        <v>347</v>
      </c>
      <c r="B362" s="580" t="s">
        <v>332</v>
      </c>
      <c r="C362" s="581"/>
      <c r="D362" s="198" t="s">
        <v>979</v>
      </c>
      <c r="E362" s="37">
        <v>17.64</v>
      </c>
      <c r="F362" s="37">
        <f>ROUND(E362*21%,2)</f>
        <v>3.7</v>
      </c>
      <c r="G362" s="37">
        <f>E362+F362</f>
        <v>21.34</v>
      </c>
    </row>
    <row r="363" spans="1:8" s="56" customFormat="1">
      <c r="A363" s="69" t="s">
        <v>348</v>
      </c>
      <c r="B363" s="580" t="s">
        <v>333</v>
      </c>
      <c r="C363" s="581"/>
      <c r="D363" s="198" t="s">
        <v>979</v>
      </c>
      <c r="E363" s="37">
        <v>5.88</v>
      </c>
      <c r="F363" s="37">
        <f>ROUND(E363*21%,2)</f>
        <v>1.23</v>
      </c>
      <c r="G363" s="37">
        <f>E363+F363</f>
        <v>7.1099999999999994</v>
      </c>
    </row>
    <row r="364" spans="1:8" s="56" customFormat="1" ht="15.75" customHeight="1">
      <c r="A364" s="212" t="s">
        <v>525</v>
      </c>
      <c r="B364" s="547" t="s">
        <v>1225</v>
      </c>
      <c r="C364" s="548"/>
      <c r="D364" s="548"/>
      <c r="E364" s="548"/>
      <c r="F364" s="548"/>
      <c r="G364" s="549"/>
    </row>
    <row r="365" spans="1:8" s="56" customFormat="1">
      <c r="A365" s="6" t="s">
        <v>173</v>
      </c>
      <c r="B365" s="580" t="s">
        <v>1765</v>
      </c>
      <c r="C365" s="581"/>
      <c r="D365" s="198" t="s">
        <v>100</v>
      </c>
      <c r="E365" s="37">
        <v>2.6</v>
      </c>
      <c r="F365" s="37">
        <v>0.55000000000000004</v>
      </c>
      <c r="G365" s="37">
        <v>3.15</v>
      </c>
      <c r="H365" s="272"/>
    </row>
    <row r="366" spans="1:8" s="56" customFormat="1">
      <c r="A366" s="533" t="s">
        <v>1662</v>
      </c>
      <c r="B366" s="481" t="s">
        <v>188</v>
      </c>
      <c r="C366" s="521"/>
      <c r="D366" s="524" t="s">
        <v>412</v>
      </c>
      <c r="E366" s="405">
        <v>0.12</v>
      </c>
      <c r="F366" s="405">
        <f>E366*0.21</f>
        <v>2.5199999999999997E-2</v>
      </c>
      <c r="G366" s="405">
        <f>E366+F366</f>
        <v>0.1452</v>
      </c>
      <c r="H366" s="272"/>
    </row>
    <row r="367" spans="1:8" s="56" customFormat="1" ht="15" customHeight="1">
      <c r="A367" s="645" t="s">
        <v>1766</v>
      </c>
      <c r="B367" s="646"/>
      <c r="C367" s="646"/>
      <c r="D367" s="646"/>
      <c r="E367" s="646"/>
      <c r="F367" s="646"/>
      <c r="G367" s="647"/>
    </row>
    <row r="368" spans="1:8" s="56" customFormat="1">
      <c r="A368" s="290"/>
      <c r="B368" s="291"/>
      <c r="C368" s="291"/>
      <c r="D368" s="292"/>
      <c r="E368" s="128"/>
      <c r="F368" s="128"/>
      <c r="G368" s="128"/>
    </row>
    <row r="369" spans="1:8" s="56" customFormat="1">
      <c r="A369" s="290"/>
      <c r="B369" s="291"/>
      <c r="C369" s="291"/>
      <c r="D369" s="292"/>
      <c r="E369" s="128"/>
      <c r="F369" s="128"/>
      <c r="G369" s="128"/>
    </row>
    <row r="370" spans="1:8" s="56" customFormat="1" ht="15" customHeight="1">
      <c r="A370" s="535"/>
      <c r="B370" s="535"/>
      <c r="C370" s="535"/>
      <c r="D370" s="535"/>
      <c r="E370" s="535"/>
      <c r="F370" s="535"/>
      <c r="G370" s="1"/>
    </row>
    <row r="371" spans="1:8" s="56" customFormat="1" ht="15" customHeight="1">
      <c r="A371" s="553" t="s">
        <v>1689</v>
      </c>
      <c r="B371" s="553"/>
      <c r="C371" s="553"/>
      <c r="D371" s="553"/>
      <c r="E371" s="553"/>
      <c r="F371" s="553"/>
      <c r="G371" s="553"/>
    </row>
    <row r="372" spans="1:8" s="56" customFormat="1" ht="15" customHeight="1">
      <c r="A372" s="553" t="s">
        <v>1484</v>
      </c>
      <c r="B372" s="553"/>
      <c r="C372" s="553"/>
      <c r="D372" s="553"/>
      <c r="E372" s="553"/>
      <c r="F372" s="553"/>
      <c r="G372" s="553"/>
    </row>
    <row r="373" spans="1:8" s="56" customFormat="1" ht="15" customHeight="1">
      <c r="A373" s="553" t="s">
        <v>1764</v>
      </c>
      <c r="B373" s="553"/>
      <c r="C373" s="553"/>
      <c r="D373" s="553"/>
      <c r="E373" s="553"/>
      <c r="F373" s="553"/>
      <c r="G373" s="553"/>
    </row>
    <row r="374" spans="1:8" s="56" customFormat="1" ht="15" customHeight="1">
      <c r="A374" s="553"/>
      <c r="B374" s="553"/>
      <c r="C374" s="553"/>
      <c r="D374" s="553"/>
      <c r="E374" s="553"/>
      <c r="F374" s="553"/>
      <c r="G374" s="553"/>
      <c r="H374" s="272"/>
    </row>
    <row r="375" spans="1:8" s="56" customFormat="1" ht="15" customHeight="1">
      <c r="A375" s="553"/>
      <c r="B375" s="553"/>
      <c r="C375" s="553"/>
      <c r="D375" s="553"/>
      <c r="E375" s="553"/>
      <c r="F375" s="553"/>
      <c r="G375" s="553"/>
    </row>
    <row r="376" spans="1:8" s="56" customFormat="1">
      <c r="A376" s="553"/>
      <c r="B376" s="553"/>
      <c r="C376" s="553"/>
      <c r="D376" s="553"/>
      <c r="E376" s="553"/>
      <c r="F376" s="553"/>
      <c r="G376" s="553"/>
      <c r="H376" s="2"/>
    </row>
    <row r="377" spans="1:8" s="56" customFormat="1" ht="12.75">
      <c r="D377" s="165"/>
    </row>
    <row r="378" spans="1:8" s="56" customFormat="1" ht="12.75">
      <c r="D378" s="165"/>
    </row>
    <row r="379" spans="1:8" s="56" customFormat="1" ht="12.75">
      <c r="D379" s="165"/>
    </row>
    <row r="380" spans="1:8" s="56" customFormat="1" ht="12.75">
      <c r="B380" s="532"/>
      <c r="D380" s="165"/>
    </row>
    <row r="381" spans="1:8" s="56" customFormat="1" ht="12.75">
      <c r="D381" s="165"/>
    </row>
    <row r="382" spans="1:8" s="56" customFormat="1" ht="12.75">
      <c r="D382" s="165"/>
    </row>
    <row r="383" spans="1:8" s="56" customFormat="1" ht="12.75">
      <c r="D383" s="165"/>
    </row>
    <row r="384" spans="1:8" s="56" customFormat="1">
      <c r="B384" s="221"/>
      <c r="C384" s="221"/>
      <c r="D384" s="165"/>
    </row>
    <row r="385" spans="2:4" s="56" customFormat="1">
      <c r="B385" s="221"/>
      <c r="C385" s="221"/>
      <c r="D385" s="165"/>
    </row>
    <row r="386" spans="2:4" s="56" customFormat="1" ht="12.75">
      <c r="D386" s="165"/>
    </row>
    <row r="387" spans="2:4" s="56" customFormat="1" ht="12.75">
      <c r="D387" s="165"/>
    </row>
    <row r="388" spans="2:4" s="56" customFormat="1" ht="12.75">
      <c r="D388" s="165"/>
    </row>
    <row r="389" spans="2:4" s="56" customFormat="1" ht="12.75">
      <c r="D389" s="165"/>
    </row>
    <row r="390" spans="2:4" s="56" customFormat="1" ht="12.75">
      <c r="D390" s="165"/>
    </row>
    <row r="391" spans="2:4" s="56" customFormat="1" ht="12.75">
      <c r="D391" s="165"/>
    </row>
    <row r="392" spans="2:4" s="56" customFormat="1" ht="12.75">
      <c r="D392" s="165"/>
    </row>
    <row r="393" spans="2:4" s="56" customFormat="1" ht="12.75">
      <c r="D393" s="165"/>
    </row>
    <row r="394" spans="2:4" s="56" customFormat="1" ht="12.75">
      <c r="D394" s="165"/>
    </row>
    <row r="395" spans="2:4" s="56" customFormat="1" ht="12.75">
      <c r="D395" s="165"/>
    </row>
    <row r="396" spans="2:4" s="56" customFormat="1" ht="12.75">
      <c r="D396" s="165"/>
    </row>
    <row r="397" spans="2:4" s="56" customFormat="1" ht="12.75">
      <c r="D397" s="165"/>
    </row>
    <row r="398" spans="2:4" s="56" customFormat="1" ht="12.75">
      <c r="D398" s="165"/>
    </row>
    <row r="399" spans="2:4" s="56" customFormat="1" ht="12.75">
      <c r="D399" s="165"/>
    </row>
    <row r="400" spans="2:4" s="56" customFormat="1" ht="12.75">
      <c r="D400" s="165"/>
    </row>
    <row r="401" spans="4:4" s="56" customFormat="1" ht="12.75">
      <c r="D401" s="165"/>
    </row>
    <row r="402" spans="4:4" s="56" customFormat="1" ht="12.75">
      <c r="D402" s="165"/>
    </row>
    <row r="403" spans="4:4" s="56" customFormat="1" ht="12.75">
      <c r="D403" s="165"/>
    </row>
    <row r="404" spans="4:4" s="56" customFormat="1" ht="12.75">
      <c r="D404" s="165"/>
    </row>
    <row r="405" spans="4:4" s="56" customFormat="1" ht="12.75">
      <c r="D405" s="165"/>
    </row>
    <row r="406" spans="4:4" s="56" customFormat="1" ht="12.75">
      <c r="D406" s="165"/>
    </row>
    <row r="407" spans="4:4" s="56" customFormat="1" ht="12.75">
      <c r="D407" s="165"/>
    </row>
    <row r="408" spans="4:4" s="56" customFormat="1" ht="12.75">
      <c r="D408" s="165"/>
    </row>
    <row r="409" spans="4:4" s="56" customFormat="1" ht="12.75">
      <c r="D409" s="165"/>
    </row>
    <row r="410" spans="4:4" s="56" customFormat="1" ht="12.75">
      <c r="D410" s="165"/>
    </row>
    <row r="411" spans="4:4" s="56" customFormat="1" ht="12.75">
      <c r="D411" s="165"/>
    </row>
    <row r="412" spans="4:4" s="56" customFormat="1" ht="12.75">
      <c r="D412" s="165"/>
    </row>
    <row r="413" spans="4:4" s="56" customFormat="1" ht="12.75">
      <c r="D413" s="165"/>
    </row>
    <row r="414" spans="4:4" s="56" customFormat="1" ht="12.75">
      <c r="D414" s="165"/>
    </row>
    <row r="415" spans="4:4" s="56" customFormat="1" ht="12.75">
      <c r="D415" s="165"/>
    </row>
    <row r="416" spans="4:4" s="56" customFormat="1" ht="12.75">
      <c r="D416" s="165"/>
    </row>
    <row r="417" spans="4:4" s="56" customFormat="1" ht="12.75">
      <c r="D417" s="165"/>
    </row>
    <row r="418" spans="4:4" s="56" customFormat="1" ht="12.75">
      <c r="D418" s="165"/>
    </row>
    <row r="419" spans="4:4" s="56" customFormat="1" ht="12.75">
      <c r="D419" s="165"/>
    </row>
    <row r="420" spans="4:4" s="56" customFormat="1" ht="12.75">
      <c r="D420" s="165"/>
    </row>
    <row r="421" spans="4:4" s="56" customFormat="1" ht="12.75">
      <c r="D421" s="165"/>
    </row>
    <row r="422" spans="4:4" s="56" customFormat="1" ht="12.75">
      <c r="D422" s="165"/>
    </row>
    <row r="423" spans="4:4" s="56" customFormat="1" ht="12.75">
      <c r="D423" s="165"/>
    </row>
    <row r="424" spans="4:4" s="56" customFormat="1" ht="12.75">
      <c r="D424" s="165"/>
    </row>
    <row r="425" spans="4:4" s="56" customFormat="1" ht="12.75">
      <c r="D425" s="165"/>
    </row>
    <row r="426" spans="4:4" s="56" customFormat="1" ht="12.75">
      <c r="D426" s="165"/>
    </row>
    <row r="427" spans="4:4" s="56" customFormat="1" ht="12.75">
      <c r="D427" s="165"/>
    </row>
    <row r="428" spans="4:4" s="56" customFormat="1" ht="12.75">
      <c r="D428" s="165"/>
    </row>
    <row r="429" spans="4:4" s="56" customFormat="1" ht="12.75">
      <c r="D429" s="165"/>
    </row>
    <row r="430" spans="4:4" s="56" customFormat="1" ht="12.75">
      <c r="D430" s="165"/>
    </row>
    <row r="431" spans="4:4" s="56" customFormat="1" ht="12.75">
      <c r="D431" s="165"/>
    </row>
    <row r="432" spans="4:4" s="56" customFormat="1" ht="12.75">
      <c r="D432" s="165"/>
    </row>
    <row r="433" spans="4:4" s="56" customFormat="1" ht="12.75">
      <c r="D433" s="165"/>
    </row>
    <row r="434" spans="4:4" s="56" customFormat="1" ht="12.75">
      <c r="D434" s="165"/>
    </row>
    <row r="435" spans="4:4" s="56" customFormat="1" ht="12.75">
      <c r="D435" s="165"/>
    </row>
    <row r="436" spans="4:4" s="56" customFormat="1" ht="12.75">
      <c r="D436" s="165"/>
    </row>
    <row r="437" spans="4:4" s="56" customFormat="1" ht="12.75">
      <c r="D437" s="165"/>
    </row>
    <row r="438" spans="4:4" s="56" customFormat="1" ht="12.75">
      <c r="D438" s="165"/>
    </row>
    <row r="439" spans="4:4" s="56" customFormat="1" ht="12.75">
      <c r="D439" s="165"/>
    </row>
    <row r="440" spans="4:4" s="56" customFormat="1" ht="12.75">
      <c r="D440" s="165"/>
    </row>
    <row r="441" spans="4:4" s="56" customFormat="1" ht="12.75">
      <c r="D441" s="165"/>
    </row>
    <row r="442" spans="4:4" s="56" customFormat="1" ht="12.75">
      <c r="D442" s="165"/>
    </row>
    <row r="443" spans="4:4" s="56" customFormat="1" ht="12.75">
      <c r="D443" s="165"/>
    </row>
    <row r="444" spans="4:4" s="56" customFormat="1" ht="12.75">
      <c r="D444" s="165"/>
    </row>
    <row r="445" spans="4:4" s="56" customFormat="1" ht="12.75">
      <c r="D445" s="165"/>
    </row>
    <row r="446" spans="4:4" s="56" customFormat="1" ht="12.75">
      <c r="D446" s="165"/>
    </row>
    <row r="447" spans="4:4" s="56" customFormat="1" ht="12.75">
      <c r="D447" s="165"/>
    </row>
    <row r="448" spans="4:4" s="56" customFormat="1" ht="12.75">
      <c r="D448" s="165"/>
    </row>
    <row r="449" spans="4:4" s="56" customFormat="1" ht="12.75">
      <c r="D449" s="165"/>
    </row>
    <row r="450" spans="4:4" s="56" customFormat="1" ht="12.75">
      <c r="D450" s="165"/>
    </row>
    <row r="451" spans="4:4" s="56" customFormat="1" ht="12.75">
      <c r="D451" s="165"/>
    </row>
    <row r="452" spans="4:4" s="56" customFormat="1" ht="12.75">
      <c r="D452" s="165"/>
    </row>
    <row r="453" spans="4:4" s="56" customFormat="1" ht="12.75">
      <c r="D453" s="165"/>
    </row>
    <row r="454" spans="4:4" s="56" customFormat="1" ht="12.75">
      <c r="D454" s="165"/>
    </row>
    <row r="455" spans="4:4" s="56" customFormat="1" ht="12.75">
      <c r="D455" s="165"/>
    </row>
    <row r="456" spans="4:4" s="56" customFormat="1" ht="12.75">
      <c r="D456" s="165"/>
    </row>
    <row r="457" spans="4:4" s="56" customFormat="1" ht="12.75">
      <c r="D457" s="165"/>
    </row>
    <row r="458" spans="4:4" s="56" customFormat="1" ht="12.75">
      <c r="D458" s="165"/>
    </row>
    <row r="459" spans="4:4" s="56" customFormat="1" ht="12.75">
      <c r="D459" s="165"/>
    </row>
    <row r="460" spans="4:4" s="56" customFormat="1" ht="12.75">
      <c r="D460" s="165"/>
    </row>
    <row r="461" spans="4:4" s="56" customFormat="1" ht="12.75">
      <c r="D461" s="165"/>
    </row>
    <row r="462" spans="4:4" s="56" customFormat="1" ht="12.75">
      <c r="D462" s="165"/>
    </row>
    <row r="463" spans="4:4" s="56" customFormat="1" ht="12.75">
      <c r="D463" s="165"/>
    </row>
    <row r="464" spans="4:4" s="56" customFormat="1" ht="12.75">
      <c r="D464" s="165"/>
    </row>
    <row r="465" spans="4:4" s="56" customFormat="1" ht="12.75">
      <c r="D465" s="165"/>
    </row>
    <row r="466" spans="4:4" s="56" customFormat="1" ht="12.75">
      <c r="D466" s="165"/>
    </row>
    <row r="467" spans="4:4" s="56" customFormat="1" ht="12.75">
      <c r="D467" s="165"/>
    </row>
    <row r="468" spans="4:4" s="56" customFormat="1" ht="12.75">
      <c r="D468" s="165"/>
    </row>
    <row r="469" spans="4:4" s="56" customFormat="1" ht="12.75">
      <c r="D469" s="165"/>
    </row>
    <row r="470" spans="4:4" s="56" customFormat="1" ht="12.75">
      <c r="D470" s="165"/>
    </row>
    <row r="471" spans="4:4" s="56" customFormat="1" ht="12.75">
      <c r="D471" s="165"/>
    </row>
    <row r="472" spans="4:4" s="56" customFormat="1" ht="12.75">
      <c r="D472" s="165"/>
    </row>
    <row r="473" spans="4:4" s="56" customFormat="1" ht="12.75">
      <c r="D473" s="165"/>
    </row>
    <row r="474" spans="4:4" s="56" customFormat="1" ht="12.75">
      <c r="D474" s="165"/>
    </row>
    <row r="475" spans="4:4" s="56" customFormat="1" ht="12.75">
      <c r="D475" s="165"/>
    </row>
    <row r="476" spans="4:4" s="56" customFormat="1" ht="12.75">
      <c r="D476" s="165"/>
    </row>
    <row r="477" spans="4:4" s="56" customFormat="1" ht="12.75">
      <c r="D477" s="165"/>
    </row>
    <row r="478" spans="4:4" s="56" customFormat="1" ht="12.75">
      <c r="D478" s="165"/>
    </row>
    <row r="479" spans="4:4" s="56" customFormat="1" ht="12.75">
      <c r="D479" s="165"/>
    </row>
    <row r="480" spans="4:4" s="56" customFormat="1" ht="12.75">
      <c r="D480" s="165"/>
    </row>
    <row r="481" spans="4:4" s="56" customFormat="1" ht="12.75">
      <c r="D481" s="165"/>
    </row>
    <row r="482" spans="4:4" s="56" customFormat="1" ht="12.75">
      <c r="D482" s="165"/>
    </row>
    <row r="483" spans="4:4" s="56" customFormat="1" ht="12.75">
      <c r="D483" s="165"/>
    </row>
    <row r="484" spans="4:4" s="56" customFormat="1" ht="12.75">
      <c r="D484" s="165"/>
    </row>
    <row r="485" spans="4:4" s="56" customFormat="1" ht="12.75">
      <c r="D485" s="165"/>
    </row>
    <row r="486" spans="4:4" s="56" customFormat="1" ht="12.75">
      <c r="D486" s="165"/>
    </row>
    <row r="487" spans="4:4" s="56" customFormat="1" ht="12.75">
      <c r="D487" s="165"/>
    </row>
    <row r="488" spans="4:4" s="56" customFormat="1" ht="12.75">
      <c r="D488" s="165"/>
    </row>
    <row r="489" spans="4:4" s="56" customFormat="1" ht="12.75">
      <c r="D489" s="165"/>
    </row>
    <row r="490" spans="4:4" s="56" customFormat="1" ht="12.75">
      <c r="D490" s="165"/>
    </row>
    <row r="491" spans="4:4" s="56" customFormat="1" ht="12.75">
      <c r="D491" s="165"/>
    </row>
    <row r="492" spans="4:4" s="56" customFormat="1" ht="12.75">
      <c r="D492" s="165"/>
    </row>
    <row r="493" spans="4:4" s="56" customFormat="1" ht="12.75">
      <c r="D493" s="165"/>
    </row>
    <row r="494" spans="4:4" s="56" customFormat="1" ht="12.75">
      <c r="D494" s="165"/>
    </row>
    <row r="495" spans="4:4" s="56" customFormat="1" ht="12.75">
      <c r="D495" s="165"/>
    </row>
    <row r="496" spans="4:4" s="56" customFormat="1" ht="12.75">
      <c r="D496" s="165"/>
    </row>
    <row r="497" spans="4:4" s="56" customFormat="1" ht="12.75">
      <c r="D497" s="165"/>
    </row>
    <row r="498" spans="4:4" s="56" customFormat="1" ht="12.75">
      <c r="D498" s="165"/>
    </row>
    <row r="499" spans="4:4" s="56" customFormat="1" ht="12.75">
      <c r="D499" s="165"/>
    </row>
    <row r="500" spans="4:4" s="56" customFormat="1" ht="12.75">
      <c r="D500" s="165"/>
    </row>
    <row r="501" spans="4:4" s="56" customFormat="1" ht="12.75">
      <c r="D501" s="165"/>
    </row>
    <row r="502" spans="4:4" s="56" customFormat="1" ht="12.75">
      <c r="D502" s="165"/>
    </row>
    <row r="503" spans="4:4" s="56" customFormat="1" ht="12.75">
      <c r="D503" s="165"/>
    </row>
    <row r="504" spans="4:4" s="56" customFormat="1" ht="12.75">
      <c r="D504" s="165"/>
    </row>
    <row r="505" spans="4:4" s="56" customFormat="1" ht="12.75">
      <c r="D505" s="165"/>
    </row>
    <row r="506" spans="4:4" s="56" customFormat="1" ht="12.75">
      <c r="D506" s="165"/>
    </row>
    <row r="507" spans="4:4" s="56" customFormat="1" ht="12.75">
      <c r="D507" s="165"/>
    </row>
    <row r="508" spans="4:4" s="56" customFormat="1" ht="12.75">
      <c r="D508" s="165"/>
    </row>
    <row r="509" spans="4:4" s="56" customFormat="1" ht="12.75">
      <c r="D509" s="165"/>
    </row>
    <row r="510" spans="4:4" s="56" customFormat="1" ht="12.75">
      <c r="D510" s="165"/>
    </row>
    <row r="511" spans="4:4" s="56" customFormat="1" ht="12.75">
      <c r="D511" s="165"/>
    </row>
    <row r="512" spans="4:4" s="56" customFormat="1" ht="12.75">
      <c r="D512" s="165"/>
    </row>
    <row r="513" spans="4:4" s="56" customFormat="1" ht="12.75">
      <c r="D513" s="165"/>
    </row>
    <row r="514" spans="4:4" s="56" customFormat="1" ht="12.75">
      <c r="D514" s="165"/>
    </row>
    <row r="515" spans="4:4" s="56" customFormat="1" ht="12.75">
      <c r="D515" s="165"/>
    </row>
    <row r="516" spans="4:4" s="56" customFormat="1" ht="12.75">
      <c r="D516" s="165"/>
    </row>
    <row r="517" spans="4:4" s="56" customFormat="1" ht="12.75">
      <c r="D517" s="165"/>
    </row>
    <row r="518" spans="4:4" s="56" customFormat="1" ht="12.75">
      <c r="D518" s="165"/>
    </row>
    <row r="519" spans="4:4" s="56" customFormat="1" ht="12.75">
      <c r="D519" s="165"/>
    </row>
    <row r="520" spans="4:4" s="56" customFormat="1" ht="12.75">
      <c r="D520" s="165"/>
    </row>
    <row r="521" spans="4:4" s="56" customFormat="1" ht="12.75">
      <c r="D521" s="165"/>
    </row>
    <row r="522" spans="4:4" s="56" customFormat="1" ht="12.75">
      <c r="D522" s="165"/>
    </row>
    <row r="523" spans="4:4" s="56" customFormat="1" ht="12.75">
      <c r="D523" s="165"/>
    </row>
    <row r="524" spans="4:4" s="56" customFormat="1" ht="12.75">
      <c r="D524" s="165"/>
    </row>
    <row r="525" spans="4:4" s="56" customFormat="1" ht="12.75">
      <c r="D525" s="165"/>
    </row>
    <row r="526" spans="4:4" s="56" customFormat="1" ht="12.75">
      <c r="D526" s="165"/>
    </row>
    <row r="527" spans="4:4" s="56" customFormat="1" ht="12.75">
      <c r="D527" s="165"/>
    </row>
    <row r="528" spans="4:4" s="56" customFormat="1" ht="12.75">
      <c r="D528" s="165"/>
    </row>
    <row r="529" spans="4:4" s="56" customFormat="1" ht="12.75">
      <c r="D529" s="165"/>
    </row>
    <row r="530" spans="4:4" s="56" customFormat="1" ht="12.75">
      <c r="D530" s="165"/>
    </row>
    <row r="531" spans="4:4" s="56" customFormat="1" ht="12.75">
      <c r="D531" s="165"/>
    </row>
    <row r="532" spans="4:4" s="56" customFormat="1" ht="12.75">
      <c r="D532" s="165"/>
    </row>
    <row r="533" spans="4:4" s="56" customFormat="1" ht="12.75">
      <c r="D533" s="165"/>
    </row>
    <row r="534" spans="4:4" s="56" customFormat="1" ht="12.75">
      <c r="D534" s="165"/>
    </row>
    <row r="535" spans="4:4" s="56" customFormat="1" ht="12.75">
      <c r="D535" s="165"/>
    </row>
    <row r="536" spans="4:4" s="56" customFormat="1" ht="12.75">
      <c r="D536" s="165"/>
    </row>
    <row r="537" spans="4:4" s="56" customFormat="1" ht="12.75">
      <c r="D537" s="165"/>
    </row>
    <row r="538" spans="4:4" s="56" customFormat="1" ht="12.75">
      <c r="D538" s="165"/>
    </row>
    <row r="539" spans="4:4" s="56" customFormat="1" ht="12.75">
      <c r="D539" s="165"/>
    </row>
    <row r="540" spans="4:4" s="56" customFormat="1" ht="12.75">
      <c r="D540" s="165"/>
    </row>
    <row r="541" spans="4:4" s="56" customFormat="1" ht="12.75">
      <c r="D541" s="165"/>
    </row>
    <row r="542" spans="4:4" s="56" customFormat="1" ht="12.75">
      <c r="D542" s="165"/>
    </row>
    <row r="543" spans="4:4" s="56" customFormat="1" ht="12.75">
      <c r="D543" s="165"/>
    </row>
    <row r="544" spans="4:4" s="56" customFormat="1" ht="12.75">
      <c r="D544" s="165"/>
    </row>
    <row r="545" spans="4:4" s="56" customFormat="1" ht="12.75">
      <c r="D545" s="165"/>
    </row>
    <row r="546" spans="4:4" s="56" customFormat="1" ht="12.75">
      <c r="D546" s="165"/>
    </row>
    <row r="547" spans="4:4" s="56" customFormat="1" ht="12.75">
      <c r="D547" s="165"/>
    </row>
    <row r="548" spans="4:4" s="56" customFormat="1" ht="12.75">
      <c r="D548" s="165"/>
    </row>
    <row r="549" spans="4:4" s="56" customFormat="1" ht="12.75">
      <c r="D549" s="165"/>
    </row>
    <row r="550" spans="4:4" s="56" customFormat="1" ht="12.75">
      <c r="D550" s="165"/>
    </row>
    <row r="551" spans="4:4" s="56" customFormat="1" ht="12.75">
      <c r="D551" s="165"/>
    </row>
    <row r="552" spans="4:4" s="56" customFormat="1" ht="12.75">
      <c r="D552" s="165"/>
    </row>
    <row r="553" spans="4:4" s="56" customFormat="1" ht="12.75">
      <c r="D553" s="165"/>
    </row>
    <row r="554" spans="4:4" s="56" customFormat="1" ht="12.75">
      <c r="D554" s="165"/>
    </row>
    <row r="555" spans="4:4" s="56" customFormat="1" ht="12.75">
      <c r="D555" s="165"/>
    </row>
    <row r="556" spans="4:4" s="56" customFormat="1" ht="12.75">
      <c r="D556" s="165"/>
    </row>
    <row r="557" spans="4:4" s="56" customFormat="1" ht="12.75">
      <c r="D557" s="165"/>
    </row>
    <row r="558" spans="4:4" s="56" customFormat="1" ht="12.75">
      <c r="D558" s="165"/>
    </row>
    <row r="559" spans="4:4" s="56" customFormat="1" ht="12.75">
      <c r="D559" s="165"/>
    </row>
    <row r="560" spans="4:4" s="56" customFormat="1" ht="12.75">
      <c r="D560" s="165"/>
    </row>
    <row r="561" spans="4:4" s="56" customFormat="1" ht="12.75">
      <c r="D561" s="165"/>
    </row>
    <row r="562" spans="4:4" s="56" customFormat="1" ht="12.75">
      <c r="D562" s="165"/>
    </row>
    <row r="563" spans="4:4" s="56" customFormat="1" ht="12.75">
      <c r="D563" s="165"/>
    </row>
    <row r="564" spans="4:4" s="56" customFormat="1" ht="12.75">
      <c r="D564" s="165"/>
    </row>
    <row r="565" spans="4:4" s="56" customFormat="1" ht="12.75">
      <c r="D565" s="165"/>
    </row>
    <row r="566" spans="4:4" s="56" customFormat="1" ht="12.75">
      <c r="D566" s="165"/>
    </row>
    <row r="567" spans="4:4" s="56" customFormat="1" ht="12.75">
      <c r="D567" s="165"/>
    </row>
    <row r="568" spans="4:4" s="56" customFormat="1" ht="12.75">
      <c r="D568" s="165"/>
    </row>
    <row r="569" spans="4:4" s="56" customFormat="1" ht="12.75">
      <c r="D569" s="165"/>
    </row>
    <row r="570" spans="4:4" s="56" customFormat="1" ht="12.75">
      <c r="D570" s="165"/>
    </row>
    <row r="571" spans="4:4" s="56" customFormat="1" ht="12.75">
      <c r="D571" s="165"/>
    </row>
    <row r="572" spans="4:4" s="56" customFormat="1" ht="12.75">
      <c r="D572" s="165"/>
    </row>
    <row r="573" spans="4:4" s="56" customFormat="1" ht="12.75">
      <c r="D573" s="165"/>
    </row>
    <row r="574" spans="4:4" s="56" customFormat="1" ht="12.75">
      <c r="D574" s="165"/>
    </row>
    <row r="575" spans="4:4" s="56" customFormat="1" ht="12.75">
      <c r="D575" s="165"/>
    </row>
    <row r="576" spans="4:4" s="56" customFormat="1" ht="12.75">
      <c r="D576" s="165"/>
    </row>
    <row r="577" spans="4:4" s="56" customFormat="1" ht="12.75">
      <c r="D577" s="165"/>
    </row>
    <row r="578" spans="4:4" s="56" customFormat="1" ht="12.75">
      <c r="D578" s="165"/>
    </row>
    <row r="579" spans="4:4" s="56" customFormat="1" ht="12.75">
      <c r="D579" s="165"/>
    </row>
    <row r="580" spans="4:4" s="56" customFormat="1" ht="12.75">
      <c r="D580" s="165"/>
    </row>
    <row r="581" spans="4:4" s="56" customFormat="1" ht="12.75">
      <c r="D581" s="165"/>
    </row>
    <row r="582" spans="4:4" s="56" customFormat="1" ht="12.75">
      <c r="D582" s="165"/>
    </row>
    <row r="583" spans="4:4" s="56" customFormat="1" ht="12.75">
      <c r="D583" s="165"/>
    </row>
    <row r="584" spans="4:4" s="56" customFormat="1" ht="12.75">
      <c r="D584" s="165"/>
    </row>
    <row r="585" spans="4:4" s="56" customFormat="1" ht="12.75">
      <c r="D585" s="165"/>
    </row>
    <row r="586" spans="4:4" s="56" customFormat="1" ht="12.75">
      <c r="D586" s="165"/>
    </row>
    <row r="587" spans="4:4" s="56" customFormat="1" ht="12.75">
      <c r="D587" s="165"/>
    </row>
    <row r="588" spans="4:4" s="56" customFormat="1" ht="12.75">
      <c r="D588" s="165"/>
    </row>
    <row r="589" spans="4:4" s="56" customFormat="1" ht="12.75">
      <c r="D589" s="165"/>
    </row>
    <row r="590" spans="4:4" s="56" customFormat="1" ht="12.75">
      <c r="D590" s="165"/>
    </row>
    <row r="591" spans="4:4" s="56" customFormat="1" ht="12.75">
      <c r="D591" s="165"/>
    </row>
    <row r="592" spans="4:4" s="56" customFormat="1" ht="12.75">
      <c r="D592" s="165"/>
    </row>
    <row r="593" spans="4:4" s="56" customFormat="1" ht="12.75">
      <c r="D593" s="165"/>
    </row>
    <row r="594" spans="4:4" s="56" customFormat="1" ht="12.75">
      <c r="D594" s="165"/>
    </row>
    <row r="595" spans="4:4" s="56" customFormat="1" ht="12.75">
      <c r="D595" s="165"/>
    </row>
    <row r="596" spans="4:4" s="56" customFormat="1" ht="12.75">
      <c r="D596" s="165"/>
    </row>
    <row r="597" spans="4:4" s="56" customFormat="1" ht="12.75">
      <c r="D597" s="165"/>
    </row>
    <row r="598" spans="4:4" s="56" customFormat="1" ht="12.75">
      <c r="D598" s="165"/>
    </row>
    <row r="599" spans="4:4" s="56" customFormat="1" ht="12.75">
      <c r="D599" s="165"/>
    </row>
    <row r="600" spans="4:4" s="56" customFormat="1" ht="12.75">
      <c r="D600" s="165"/>
    </row>
    <row r="601" spans="4:4" s="56" customFormat="1" ht="12.75">
      <c r="D601" s="165"/>
    </row>
    <row r="602" spans="4:4" s="56" customFormat="1" ht="12.75">
      <c r="D602" s="165"/>
    </row>
    <row r="603" spans="4:4" s="56" customFormat="1" ht="12.75">
      <c r="D603" s="165"/>
    </row>
    <row r="604" spans="4:4" s="56" customFormat="1" ht="12.75">
      <c r="D604" s="165"/>
    </row>
    <row r="605" spans="4:4" s="56" customFormat="1" ht="12.75">
      <c r="D605" s="165"/>
    </row>
    <row r="606" spans="4:4" s="56" customFormat="1" ht="12.75">
      <c r="D606" s="165"/>
    </row>
    <row r="607" spans="4:4" s="56" customFormat="1" ht="12.75">
      <c r="D607" s="165"/>
    </row>
    <row r="608" spans="4:4" s="56" customFormat="1" ht="12.75">
      <c r="D608" s="165"/>
    </row>
    <row r="609" spans="4:4" s="56" customFormat="1" ht="12.75">
      <c r="D609" s="165"/>
    </row>
    <row r="610" spans="4:4" s="56" customFormat="1" ht="12.75">
      <c r="D610" s="165"/>
    </row>
    <row r="611" spans="4:4" s="56" customFormat="1" ht="12.75">
      <c r="D611" s="165"/>
    </row>
    <row r="612" spans="4:4" s="56" customFormat="1" ht="12.75">
      <c r="D612" s="165"/>
    </row>
    <row r="613" spans="4:4" s="56" customFormat="1" ht="12.75">
      <c r="D613" s="165"/>
    </row>
    <row r="614" spans="4:4" s="56" customFormat="1" ht="12.75">
      <c r="D614" s="165"/>
    </row>
    <row r="615" spans="4:4" s="56" customFormat="1" ht="12.75">
      <c r="D615" s="165"/>
    </row>
    <row r="616" spans="4:4" s="56" customFormat="1" ht="12.75">
      <c r="D616" s="165"/>
    </row>
    <row r="617" spans="4:4" s="56" customFormat="1" ht="12.75">
      <c r="D617" s="165"/>
    </row>
    <row r="618" spans="4:4" s="56" customFormat="1" ht="12.75">
      <c r="D618" s="165"/>
    </row>
    <row r="619" spans="4:4" s="56" customFormat="1" ht="12.75">
      <c r="D619" s="165"/>
    </row>
    <row r="620" spans="4:4" s="56" customFormat="1" ht="12.75">
      <c r="D620" s="165"/>
    </row>
    <row r="621" spans="4:4" s="56" customFormat="1" ht="12.75">
      <c r="D621" s="165"/>
    </row>
    <row r="622" spans="4:4" s="56" customFormat="1" ht="12.75">
      <c r="D622" s="165"/>
    </row>
    <row r="623" spans="4:4" s="56" customFormat="1" ht="12.75">
      <c r="D623" s="165"/>
    </row>
    <row r="624" spans="4:4" s="56" customFormat="1" ht="12.75">
      <c r="D624" s="165"/>
    </row>
    <row r="625" spans="4:4" s="56" customFormat="1" ht="12.75">
      <c r="D625" s="165"/>
    </row>
    <row r="626" spans="4:4" s="56" customFormat="1" ht="12.75">
      <c r="D626" s="165"/>
    </row>
    <row r="627" spans="4:4" s="56" customFormat="1" ht="12.75">
      <c r="D627" s="165"/>
    </row>
    <row r="628" spans="4:4" s="56" customFormat="1" ht="12.75">
      <c r="D628" s="165"/>
    </row>
    <row r="629" spans="4:4" s="56" customFormat="1" ht="12.75">
      <c r="D629" s="165"/>
    </row>
    <row r="630" spans="4:4" s="56" customFormat="1" ht="12.75">
      <c r="D630" s="165"/>
    </row>
    <row r="631" spans="4:4" s="56" customFormat="1" ht="12.75">
      <c r="D631" s="165"/>
    </row>
    <row r="632" spans="4:4" s="56" customFormat="1" ht="12.75">
      <c r="D632" s="165"/>
    </row>
    <row r="633" spans="4:4" s="56" customFormat="1" ht="12.75">
      <c r="D633" s="165"/>
    </row>
    <row r="634" spans="4:4" s="56" customFormat="1" ht="12.75">
      <c r="D634" s="165"/>
    </row>
    <row r="635" spans="4:4" s="56" customFormat="1" ht="12.75">
      <c r="D635" s="165"/>
    </row>
    <row r="636" spans="4:4" s="56" customFormat="1" ht="12.75">
      <c r="D636" s="165"/>
    </row>
    <row r="637" spans="4:4" s="56" customFormat="1" ht="12.75">
      <c r="D637" s="165"/>
    </row>
    <row r="638" spans="4:4" s="56" customFormat="1" ht="12.75">
      <c r="D638" s="165"/>
    </row>
    <row r="639" spans="4:4" s="56" customFormat="1" ht="12.75">
      <c r="D639" s="165"/>
    </row>
    <row r="640" spans="4:4" s="56" customFormat="1" ht="12.75">
      <c r="D640" s="165"/>
    </row>
    <row r="641" spans="4:4" s="56" customFormat="1" ht="12.75">
      <c r="D641" s="165"/>
    </row>
    <row r="642" spans="4:4" s="56" customFormat="1" ht="12.75">
      <c r="D642" s="165"/>
    </row>
    <row r="643" spans="4:4" s="56" customFormat="1" ht="12.75">
      <c r="D643" s="165"/>
    </row>
    <row r="644" spans="4:4" s="56" customFormat="1" ht="12.75">
      <c r="D644" s="165"/>
    </row>
    <row r="645" spans="4:4" s="56" customFormat="1" ht="12.75">
      <c r="D645" s="165"/>
    </row>
    <row r="646" spans="4:4" s="56" customFormat="1" ht="12.75">
      <c r="D646" s="165"/>
    </row>
    <row r="647" spans="4:4" s="56" customFormat="1" ht="12.75">
      <c r="D647" s="165"/>
    </row>
    <row r="648" spans="4:4" s="56" customFormat="1" ht="12.75">
      <c r="D648" s="165"/>
    </row>
    <row r="649" spans="4:4" s="56" customFormat="1" ht="12.75">
      <c r="D649" s="165"/>
    </row>
    <row r="650" spans="4:4" s="56" customFormat="1" ht="12.75">
      <c r="D650" s="165"/>
    </row>
    <row r="651" spans="4:4" s="56" customFormat="1" ht="12.75">
      <c r="D651" s="165"/>
    </row>
    <row r="652" spans="4:4" s="56" customFormat="1" ht="12.75">
      <c r="D652" s="165"/>
    </row>
    <row r="653" spans="4:4" s="56" customFormat="1" ht="12.75">
      <c r="D653" s="165"/>
    </row>
    <row r="654" spans="4:4" s="56" customFormat="1" ht="12.75">
      <c r="D654" s="165"/>
    </row>
    <row r="655" spans="4:4" s="56" customFormat="1" ht="12.75">
      <c r="D655" s="165"/>
    </row>
    <row r="656" spans="4:4" s="56" customFormat="1" ht="12.75">
      <c r="D656" s="165"/>
    </row>
    <row r="657" spans="4:4" s="56" customFormat="1" ht="12.75">
      <c r="D657" s="165"/>
    </row>
    <row r="658" spans="4:4" s="56" customFormat="1" ht="12.75">
      <c r="D658" s="165"/>
    </row>
    <row r="659" spans="4:4" s="56" customFormat="1" ht="12.75">
      <c r="D659" s="165"/>
    </row>
    <row r="660" spans="4:4" s="56" customFormat="1" ht="12.75">
      <c r="D660" s="165"/>
    </row>
    <row r="661" spans="4:4" s="56" customFormat="1" ht="12.75">
      <c r="D661" s="165"/>
    </row>
    <row r="662" spans="4:4" s="56" customFormat="1" ht="12.75">
      <c r="D662" s="165"/>
    </row>
    <row r="663" spans="4:4" s="56" customFormat="1" ht="12.75">
      <c r="D663" s="165"/>
    </row>
    <row r="664" spans="4:4" s="56" customFormat="1" ht="12.75">
      <c r="D664" s="165"/>
    </row>
    <row r="665" spans="4:4" s="56" customFormat="1" ht="12.75">
      <c r="D665" s="165"/>
    </row>
    <row r="666" spans="4:4" s="56" customFormat="1" ht="12.75">
      <c r="D666" s="165"/>
    </row>
    <row r="667" spans="4:4" s="56" customFormat="1" ht="12.75">
      <c r="D667" s="165"/>
    </row>
    <row r="668" spans="4:4" s="56" customFormat="1" ht="12.75">
      <c r="D668" s="165"/>
    </row>
    <row r="669" spans="4:4" s="56" customFormat="1" ht="12.75">
      <c r="D669" s="165"/>
    </row>
    <row r="670" spans="4:4" s="56" customFormat="1" ht="12.75">
      <c r="D670" s="165"/>
    </row>
    <row r="671" spans="4:4" s="56" customFormat="1" ht="12.75">
      <c r="D671" s="165"/>
    </row>
    <row r="672" spans="4:4" s="56" customFormat="1" ht="12.75">
      <c r="D672" s="165"/>
    </row>
    <row r="673" spans="4:4" s="56" customFormat="1" ht="12.75">
      <c r="D673" s="165"/>
    </row>
    <row r="674" spans="4:4" s="56" customFormat="1" ht="12.75">
      <c r="D674" s="165"/>
    </row>
    <row r="675" spans="4:4" s="56" customFormat="1" ht="12.75">
      <c r="D675" s="165"/>
    </row>
    <row r="676" spans="4:4" s="56" customFormat="1" ht="12.75">
      <c r="D676" s="165"/>
    </row>
    <row r="677" spans="4:4" s="56" customFormat="1" ht="12.75">
      <c r="D677" s="165"/>
    </row>
    <row r="678" spans="4:4" s="56" customFormat="1" ht="12.75">
      <c r="D678" s="165"/>
    </row>
    <row r="679" spans="4:4" s="56" customFormat="1" ht="12.75">
      <c r="D679" s="165"/>
    </row>
    <row r="680" spans="4:4" s="56" customFormat="1" ht="12.75">
      <c r="D680" s="165"/>
    </row>
    <row r="681" spans="4:4" s="56" customFormat="1" ht="12.75">
      <c r="D681" s="165"/>
    </row>
    <row r="682" spans="4:4" s="56" customFormat="1" ht="12.75">
      <c r="D682" s="165"/>
    </row>
    <row r="683" spans="4:4" s="56" customFormat="1" ht="12.75">
      <c r="D683" s="165"/>
    </row>
    <row r="684" spans="4:4" s="56" customFormat="1" ht="12.75">
      <c r="D684" s="165"/>
    </row>
    <row r="685" spans="4:4" s="56" customFormat="1" ht="12.75">
      <c r="D685" s="165"/>
    </row>
    <row r="686" spans="4:4" s="56" customFormat="1" ht="12.75">
      <c r="D686" s="165"/>
    </row>
    <row r="687" spans="4:4" s="56" customFormat="1" ht="12.75">
      <c r="D687" s="165"/>
    </row>
    <row r="688" spans="4:4" s="56" customFormat="1" ht="12.75">
      <c r="D688" s="165"/>
    </row>
    <row r="689" spans="4:4" s="56" customFormat="1" ht="12.75">
      <c r="D689" s="165"/>
    </row>
    <row r="690" spans="4:4" s="56" customFormat="1" ht="12.75">
      <c r="D690" s="165"/>
    </row>
    <row r="691" spans="4:4" s="56" customFormat="1" ht="12.75">
      <c r="D691" s="165"/>
    </row>
    <row r="692" spans="4:4" s="56" customFormat="1" ht="12.75">
      <c r="D692" s="165"/>
    </row>
    <row r="693" spans="4:4" s="56" customFormat="1" ht="12.75">
      <c r="D693" s="165"/>
    </row>
    <row r="694" spans="4:4" s="56" customFormat="1" ht="12.75">
      <c r="D694" s="165"/>
    </row>
    <row r="695" spans="4:4" s="56" customFormat="1" ht="12.75">
      <c r="D695" s="165"/>
    </row>
    <row r="696" spans="4:4" s="56" customFormat="1" ht="12.75">
      <c r="D696" s="165"/>
    </row>
    <row r="697" spans="4:4" s="56" customFormat="1" ht="12.75">
      <c r="D697" s="165"/>
    </row>
    <row r="698" spans="4:4" s="56" customFormat="1" ht="12.75">
      <c r="D698" s="165"/>
    </row>
    <row r="699" spans="4:4" s="56" customFormat="1" ht="12.75">
      <c r="D699" s="165"/>
    </row>
    <row r="700" spans="4:4" s="56" customFormat="1" ht="12.75">
      <c r="D700" s="165"/>
    </row>
    <row r="701" spans="4:4" s="56" customFormat="1" ht="12.75">
      <c r="D701" s="165"/>
    </row>
    <row r="702" spans="4:4" s="56" customFormat="1" ht="12.75">
      <c r="D702" s="165"/>
    </row>
    <row r="703" spans="4:4" s="56" customFormat="1" ht="12.75">
      <c r="D703" s="165"/>
    </row>
    <row r="704" spans="4:4" s="56" customFormat="1" ht="12.75">
      <c r="D704" s="165"/>
    </row>
    <row r="705" spans="4:4" s="56" customFormat="1" ht="12.75">
      <c r="D705" s="165"/>
    </row>
    <row r="706" spans="4:4" s="56" customFormat="1" ht="12.75">
      <c r="D706" s="165"/>
    </row>
    <row r="707" spans="4:4" s="56" customFormat="1" ht="12.75">
      <c r="D707" s="165"/>
    </row>
    <row r="708" spans="4:4" s="56" customFormat="1" ht="12.75">
      <c r="D708" s="165"/>
    </row>
    <row r="709" spans="4:4" s="56" customFormat="1" ht="12.75">
      <c r="D709" s="165"/>
    </row>
    <row r="710" spans="4:4" s="56" customFormat="1" ht="12.75">
      <c r="D710" s="165"/>
    </row>
    <row r="711" spans="4:4" s="56" customFormat="1" ht="12.75">
      <c r="D711" s="165"/>
    </row>
    <row r="712" spans="4:4" s="56" customFormat="1" ht="12.75">
      <c r="D712" s="165"/>
    </row>
    <row r="713" spans="4:4" s="56" customFormat="1" ht="12.75">
      <c r="D713" s="165"/>
    </row>
    <row r="714" spans="4:4" s="56" customFormat="1" ht="12.75">
      <c r="D714" s="165"/>
    </row>
    <row r="715" spans="4:4" s="56" customFormat="1" ht="12.75">
      <c r="D715" s="165"/>
    </row>
    <row r="716" spans="4:4" s="56" customFormat="1" ht="12.75">
      <c r="D716" s="165"/>
    </row>
    <row r="717" spans="4:4" s="56" customFormat="1" ht="12.75">
      <c r="D717" s="165"/>
    </row>
    <row r="718" spans="4:4" s="56" customFormat="1" ht="12.75">
      <c r="D718" s="165"/>
    </row>
    <row r="719" spans="4:4" s="56" customFormat="1" ht="12.75">
      <c r="D719" s="165"/>
    </row>
    <row r="720" spans="4:4" s="56" customFormat="1" ht="12.75">
      <c r="D720" s="165"/>
    </row>
    <row r="721" spans="4:4" s="56" customFormat="1" ht="12.75">
      <c r="D721" s="165"/>
    </row>
    <row r="722" spans="4:4" s="56" customFormat="1" ht="12.75">
      <c r="D722" s="165"/>
    </row>
    <row r="723" spans="4:4" s="56" customFormat="1" ht="12.75">
      <c r="D723" s="165"/>
    </row>
    <row r="724" spans="4:4" s="56" customFormat="1" ht="12.75">
      <c r="D724" s="165"/>
    </row>
    <row r="725" spans="4:4" s="56" customFormat="1" ht="12.75">
      <c r="D725" s="165"/>
    </row>
    <row r="726" spans="4:4" s="56" customFormat="1" ht="12.75">
      <c r="D726" s="165"/>
    </row>
    <row r="727" spans="4:4" s="56" customFormat="1" ht="12.75">
      <c r="D727" s="165"/>
    </row>
    <row r="728" spans="4:4" s="56" customFormat="1" ht="12.75">
      <c r="D728" s="165"/>
    </row>
    <row r="729" spans="4:4" s="56" customFormat="1" ht="12.75">
      <c r="D729" s="165"/>
    </row>
    <row r="730" spans="4:4" s="56" customFormat="1" ht="12.75">
      <c r="D730" s="165"/>
    </row>
    <row r="731" spans="4:4" s="56" customFormat="1" ht="12.75">
      <c r="D731" s="165"/>
    </row>
    <row r="732" spans="4:4" s="56" customFormat="1" ht="12.75">
      <c r="D732" s="165"/>
    </row>
    <row r="733" spans="4:4" s="56" customFormat="1" ht="12.75">
      <c r="D733" s="165"/>
    </row>
    <row r="734" spans="4:4" s="56" customFormat="1" ht="12.75">
      <c r="D734" s="165"/>
    </row>
    <row r="735" spans="4:4" s="56" customFormat="1" ht="12.75">
      <c r="D735" s="165"/>
    </row>
    <row r="736" spans="4:4" s="56" customFormat="1" ht="12.75">
      <c r="D736" s="165"/>
    </row>
    <row r="737" spans="4:4" s="56" customFormat="1" ht="12.75">
      <c r="D737" s="165"/>
    </row>
    <row r="738" spans="4:4" s="56" customFormat="1" ht="12.75">
      <c r="D738" s="165"/>
    </row>
    <row r="739" spans="4:4" s="56" customFormat="1" ht="12.75">
      <c r="D739" s="165"/>
    </row>
    <row r="740" spans="4:4" s="56" customFormat="1" ht="12.75">
      <c r="D740" s="165"/>
    </row>
    <row r="741" spans="4:4" s="56" customFormat="1" ht="12.75">
      <c r="D741" s="165"/>
    </row>
    <row r="742" spans="4:4" s="56" customFormat="1" ht="12.75">
      <c r="D742" s="165"/>
    </row>
    <row r="743" spans="4:4" s="56" customFormat="1" ht="12.75">
      <c r="D743" s="165"/>
    </row>
    <row r="744" spans="4:4" s="56" customFormat="1" ht="12.75">
      <c r="D744" s="165"/>
    </row>
    <row r="745" spans="4:4" s="56" customFormat="1" ht="12.75">
      <c r="D745" s="165"/>
    </row>
    <row r="746" spans="4:4" s="56" customFormat="1" ht="12.75">
      <c r="D746" s="165"/>
    </row>
    <row r="747" spans="4:4" s="56" customFormat="1" ht="12.75">
      <c r="D747" s="165"/>
    </row>
    <row r="748" spans="4:4" s="56" customFormat="1" ht="12.75">
      <c r="D748" s="165"/>
    </row>
    <row r="749" spans="4:4" s="56" customFormat="1" ht="12.75">
      <c r="D749" s="165"/>
    </row>
    <row r="750" spans="4:4" s="56" customFormat="1" ht="12.75">
      <c r="D750" s="165"/>
    </row>
    <row r="751" spans="4:4" s="56" customFormat="1" ht="12.75">
      <c r="D751" s="165"/>
    </row>
    <row r="752" spans="4:4" s="56" customFormat="1" ht="12.75">
      <c r="D752" s="165"/>
    </row>
    <row r="753" spans="1:7" s="56" customFormat="1" ht="12.75">
      <c r="D753" s="165"/>
    </row>
    <row r="754" spans="1:7" s="56" customFormat="1" ht="12.75">
      <c r="D754" s="165"/>
    </row>
    <row r="755" spans="1:7" s="56" customFormat="1" ht="12.75">
      <c r="D755" s="165"/>
    </row>
    <row r="756" spans="1:7" s="56" customFormat="1" ht="12.75">
      <c r="D756" s="165"/>
    </row>
    <row r="757" spans="1:7" s="56" customFormat="1" ht="12.75">
      <c r="D757" s="165"/>
    </row>
    <row r="758" spans="1:7" s="56" customFormat="1" ht="12.75">
      <c r="D758" s="165"/>
    </row>
    <row r="759" spans="1:7" s="56" customFormat="1" ht="12.75">
      <c r="D759" s="165"/>
    </row>
    <row r="760" spans="1:7" s="56" customFormat="1">
      <c r="A760"/>
      <c r="B760"/>
      <c r="C760"/>
      <c r="D760" s="44"/>
      <c r="E760"/>
      <c r="F760"/>
      <c r="G760"/>
    </row>
    <row r="761" spans="1:7" s="56" customFormat="1">
      <c r="A761"/>
      <c r="B761"/>
      <c r="C761"/>
      <c r="D761" s="44"/>
      <c r="E761"/>
      <c r="F761"/>
      <c r="G761"/>
    </row>
    <row r="762" spans="1:7" s="56" customFormat="1">
      <c r="A762"/>
      <c r="B762"/>
      <c r="C762"/>
      <c r="D762" s="44"/>
      <c r="E762"/>
      <c r="F762"/>
      <c r="G762"/>
    </row>
    <row r="763" spans="1:7" s="56" customFormat="1">
      <c r="A763"/>
      <c r="B763"/>
      <c r="C763"/>
      <c r="D763" s="44"/>
      <c r="E763"/>
      <c r="F763"/>
      <c r="G763"/>
    </row>
    <row r="764" spans="1:7" s="56" customFormat="1">
      <c r="A764"/>
      <c r="B764"/>
      <c r="C764"/>
      <c r="D764" s="44"/>
      <c r="E764"/>
      <c r="F764"/>
      <c r="G764"/>
    </row>
    <row r="765" spans="1:7" s="56" customFormat="1">
      <c r="A765"/>
      <c r="B765"/>
      <c r="C765"/>
      <c r="D765" s="44"/>
      <c r="E765"/>
      <c r="F765"/>
      <c r="G765"/>
    </row>
  </sheetData>
  <mergeCells count="383">
    <mergeCell ref="E2:G2"/>
    <mergeCell ref="B253:C253"/>
    <mergeCell ref="B254:C254"/>
    <mergeCell ref="B255:C255"/>
    <mergeCell ref="B256:C256"/>
    <mergeCell ref="B257:C257"/>
    <mergeCell ref="B266:C266"/>
    <mergeCell ref="B162:C162"/>
    <mergeCell ref="B163:C163"/>
    <mergeCell ref="A146:G146"/>
    <mergeCell ref="B249:C249"/>
    <mergeCell ref="F174:G174"/>
    <mergeCell ref="B174:C174"/>
    <mergeCell ref="D174:E174"/>
    <mergeCell ref="B173:D173"/>
    <mergeCell ref="E173:G173"/>
    <mergeCell ref="B183:C183"/>
    <mergeCell ref="B184:C184"/>
    <mergeCell ref="B185:C185"/>
    <mergeCell ref="B175:C175"/>
    <mergeCell ref="B176:C176"/>
    <mergeCell ref="B177:C177"/>
    <mergeCell ref="B178:C178"/>
    <mergeCell ref="B179:C179"/>
    <mergeCell ref="B180:C180"/>
    <mergeCell ref="B251:C251"/>
    <mergeCell ref="B252:C252"/>
    <mergeCell ref="B121:C121"/>
    <mergeCell ref="B122:C122"/>
    <mergeCell ref="B130:C130"/>
    <mergeCell ref="B131:C131"/>
    <mergeCell ref="B132:C132"/>
    <mergeCell ref="B133:C133"/>
    <mergeCell ref="B134:C134"/>
    <mergeCell ref="B135:C135"/>
    <mergeCell ref="A128:G128"/>
    <mergeCell ref="B129:G129"/>
    <mergeCell ref="B195:C195"/>
    <mergeCell ref="B196:C196"/>
    <mergeCell ref="B197:C197"/>
    <mergeCell ref="B201:C201"/>
    <mergeCell ref="B200:G200"/>
    <mergeCell ref="B199:D199"/>
    <mergeCell ref="E199:G199"/>
    <mergeCell ref="B198:D198"/>
    <mergeCell ref="E198:G198"/>
    <mergeCell ref="B203:G203"/>
    <mergeCell ref="B202:C202"/>
    <mergeCell ref="B204:C204"/>
    <mergeCell ref="A373:G373"/>
    <mergeCell ref="B354:G354"/>
    <mergeCell ref="B136:C136"/>
    <mergeCell ref="A374:G374"/>
    <mergeCell ref="B148:C148"/>
    <mergeCell ref="B149:C149"/>
    <mergeCell ref="B150:C150"/>
    <mergeCell ref="B152:C152"/>
    <mergeCell ref="B157:C157"/>
    <mergeCell ref="B153:C153"/>
    <mergeCell ref="B154:C154"/>
    <mergeCell ref="B155:C155"/>
    <mergeCell ref="B156:C156"/>
    <mergeCell ref="B158:C158"/>
    <mergeCell ref="B159:C159"/>
    <mergeCell ref="A372:G372"/>
    <mergeCell ref="B283:G283"/>
    <mergeCell ref="B271:G271"/>
    <mergeCell ref="B234:G234"/>
    <mergeCell ref="A151:G151"/>
    <mergeCell ref="B164:G164"/>
    <mergeCell ref="B259:C259"/>
    <mergeCell ref="B265:C265"/>
    <mergeCell ref="B250:C250"/>
    <mergeCell ref="B90:C90"/>
    <mergeCell ref="B87:C87"/>
    <mergeCell ref="A371:G371"/>
    <mergeCell ref="B118:C118"/>
    <mergeCell ref="A376:G376"/>
    <mergeCell ref="A367:G367"/>
    <mergeCell ref="B264:G264"/>
    <mergeCell ref="E218:G218"/>
    <mergeCell ref="E219:G219"/>
    <mergeCell ref="B214:D214"/>
    <mergeCell ref="E217:G217"/>
    <mergeCell ref="B310:G310"/>
    <mergeCell ref="B318:G318"/>
    <mergeCell ref="B295:G295"/>
    <mergeCell ref="B303:G303"/>
    <mergeCell ref="B313:G313"/>
    <mergeCell ref="B294:G294"/>
    <mergeCell ref="A375:G375"/>
    <mergeCell ref="B217:D217"/>
    <mergeCell ref="B218:D218"/>
    <mergeCell ref="B219:D219"/>
    <mergeCell ref="B220:D220"/>
    <mergeCell ref="B221:D221"/>
    <mergeCell ref="B222:D222"/>
    <mergeCell ref="B21:G21"/>
    <mergeCell ref="B59:C59"/>
    <mergeCell ref="B83:C83"/>
    <mergeCell ref="B44:C44"/>
    <mergeCell ref="B57:C57"/>
    <mergeCell ref="B56:C56"/>
    <mergeCell ref="B55:C55"/>
    <mergeCell ref="B54:C54"/>
    <mergeCell ref="B61:G61"/>
    <mergeCell ref="B53:C53"/>
    <mergeCell ref="B67:C67"/>
    <mergeCell ref="B77:C77"/>
    <mergeCell ref="B78:C78"/>
    <mergeCell ref="B79:C79"/>
    <mergeCell ref="B69:C69"/>
    <mergeCell ref="B68:C68"/>
    <mergeCell ref="B39:C39"/>
    <mergeCell ref="B37:G37"/>
    <mergeCell ref="B65:C65"/>
    <mergeCell ref="B64:C64"/>
    <mergeCell ref="B63:C63"/>
    <mergeCell ref="B104:C104"/>
    <mergeCell ref="B105:C105"/>
    <mergeCell ref="B98:C98"/>
    <mergeCell ref="B99:C99"/>
    <mergeCell ref="B96:C96"/>
    <mergeCell ref="B95:C95"/>
    <mergeCell ref="B94:C94"/>
    <mergeCell ref="B93:C93"/>
    <mergeCell ref="B92:C92"/>
    <mergeCell ref="B102:G102"/>
    <mergeCell ref="B103:C103"/>
    <mergeCell ref="B62:C62"/>
    <mergeCell ref="D1:G1"/>
    <mergeCell ref="B6:F6"/>
    <mergeCell ref="D3:G3"/>
    <mergeCell ref="D4:G4"/>
    <mergeCell ref="B17:C17"/>
    <mergeCell ref="B19:C19"/>
    <mergeCell ref="B18:C18"/>
    <mergeCell ref="D14:G14"/>
    <mergeCell ref="D16:G16"/>
    <mergeCell ref="B9:G9"/>
    <mergeCell ref="B13:G13"/>
    <mergeCell ref="B11:C11"/>
    <mergeCell ref="B10:C10"/>
    <mergeCell ref="B16:C16"/>
    <mergeCell ref="B91:C91"/>
    <mergeCell ref="B82:G82"/>
    <mergeCell ref="B15:C15"/>
    <mergeCell ref="A36:G36"/>
    <mergeCell ref="E44:G44"/>
    <mergeCell ref="B46:G46"/>
    <mergeCell ref="B58:G58"/>
    <mergeCell ref="B14:C14"/>
    <mergeCell ref="B12:C12"/>
    <mergeCell ref="B20:G20"/>
    <mergeCell ref="B60:C60"/>
    <mergeCell ref="B22:G22"/>
    <mergeCell ref="B33:C33"/>
    <mergeCell ref="B31:C31"/>
    <mergeCell ref="B38:C38"/>
    <mergeCell ref="B52:C52"/>
    <mergeCell ref="B51:C51"/>
    <mergeCell ref="B50:C50"/>
    <mergeCell ref="B49:C49"/>
    <mergeCell ref="B45:G45"/>
    <mergeCell ref="B48:C48"/>
    <mergeCell ref="B47:C47"/>
    <mergeCell ref="B23:C23"/>
    <mergeCell ref="B24:C24"/>
    <mergeCell ref="B32:C32"/>
    <mergeCell ref="B35:C35"/>
    <mergeCell ref="B34:C34"/>
    <mergeCell ref="B43:C43"/>
    <mergeCell ref="B42:C42"/>
    <mergeCell ref="B41:C41"/>
    <mergeCell ref="B40:C40"/>
    <mergeCell ref="B66:C66"/>
    <mergeCell ref="B75:C75"/>
    <mergeCell ref="B76:C76"/>
    <mergeCell ref="B86:C86"/>
    <mergeCell ref="B84:C84"/>
    <mergeCell ref="B144:C144"/>
    <mergeCell ref="B145:C145"/>
    <mergeCell ref="A139:G139"/>
    <mergeCell ref="B166:C166"/>
    <mergeCell ref="B113:C113"/>
    <mergeCell ref="B114:C114"/>
    <mergeCell ref="B115:C115"/>
    <mergeCell ref="B116:C116"/>
    <mergeCell ref="B74:C74"/>
    <mergeCell ref="B73:C73"/>
    <mergeCell ref="B72:C72"/>
    <mergeCell ref="B71:C71"/>
    <mergeCell ref="B70:C70"/>
    <mergeCell ref="B80:C80"/>
    <mergeCell ref="B81:C81"/>
    <mergeCell ref="B107:G107"/>
    <mergeCell ref="B112:G112"/>
    <mergeCell ref="B97:G97"/>
    <mergeCell ref="B106:C106"/>
    <mergeCell ref="B167:C167"/>
    <mergeCell ref="B168:C168"/>
    <mergeCell ref="B160:C160"/>
    <mergeCell ref="B161:C161"/>
    <mergeCell ref="B117:G117"/>
    <mergeCell ref="B85:C85"/>
    <mergeCell ref="B181:C181"/>
    <mergeCell ref="B182:G182"/>
    <mergeCell ref="B186:C186"/>
    <mergeCell ref="B120:C120"/>
    <mergeCell ref="B119:G119"/>
    <mergeCell ref="B170:C170"/>
    <mergeCell ref="B171:C171"/>
    <mergeCell ref="B172:C172"/>
    <mergeCell ref="B169:G169"/>
    <mergeCell ref="B137:C137"/>
    <mergeCell ref="B138:C138"/>
    <mergeCell ref="B141:C141"/>
    <mergeCell ref="B142:C142"/>
    <mergeCell ref="B143:C143"/>
    <mergeCell ref="B88:C88"/>
    <mergeCell ref="B89:C89"/>
    <mergeCell ref="B100:C100"/>
    <mergeCell ref="B101:C101"/>
    <mergeCell ref="B187:C187"/>
    <mergeCell ref="B191:C191"/>
    <mergeCell ref="B192:C192"/>
    <mergeCell ref="B194:C194"/>
    <mergeCell ref="B193:C193"/>
    <mergeCell ref="E188:G188"/>
    <mergeCell ref="B188:D188"/>
    <mergeCell ref="A189:G189"/>
    <mergeCell ref="B190:G190"/>
    <mergeCell ref="B205:C205"/>
    <mergeCell ref="B206:C206"/>
    <mergeCell ref="B209:C209"/>
    <mergeCell ref="A207:G207"/>
    <mergeCell ref="E206:G206"/>
    <mergeCell ref="B208:G208"/>
    <mergeCell ref="B210:G210"/>
    <mergeCell ref="B244:C244"/>
    <mergeCell ref="B245:C245"/>
    <mergeCell ref="B232:G232"/>
    <mergeCell ref="B213:D213"/>
    <mergeCell ref="E220:G220"/>
    <mergeCell ref="E221:G221"/>
    <mergeCell ref="E222:G222"/>
    <mergeCell ref="E223:G223"/>
    <mergeCell ref="E214:G214"/>
    <mergeCell ref="E213:G213"/>
    <mergeCell ref="E231:G231"/>
    <mergeCell ref="B216:G216"/>
    <mergeCell ref="B246:C246"/>
    <mergeCell ref="B247:C247"/>
    <mergeCell ref="B248:C248"/>
    <mergeCell ref="B233:C233"/>
    <mergeCell ref="B236:C236"/>
    <mergeCell ref="B237:C237"/>
    <mergeCell ref="B238:C238"/>
    <mergeCell ref="B240:C240"/>
    <mergeCell ref="B241:C241"/>
    <mergeCell ref="B239:G239"/>
    <mergeCell ref="B288:C288"/>
    <mergeCell ref="B211:C211"/>
    <mergeCell ref="B270:C270"/>
    <mergeCell ref="B223:D223"/>
    <mergeCell ref="A282:G282"/>
    <mergeCell ref="E212:G212"/>
    <mergeCell ref="B269:C269"/>
    <mergeCell ref="B235:G235"/>
    <mergeCell ref="E215:G215"/>
    <mergeCell ref="B215:D215"/>
    <mergeCell ref="B212:D212"/>
    <mergeCell ref="B268:C268"/>
    <mergeCell ref="B224:C224"/>
    <mergeCell ref="E224:G224"/>
    <mergeCell ref="B225:C225"/>
    <mergeCell ref="E225:G225"/>
    <mergeCell ref="B228:C228"/>
    <mergeCell ref="B229:C229"/>
    <mergeCell ref="B231:C231"/>
    <mergeCell ref="E226:G226"/>
    <mergeCell ref="E227:G227"/>
    <mergeCell ref="E228:G228"/>
    <mergeCell ref="E229:G229"/>
    <mergeCell ref="B267:C267"/>
    <mergeCell ref="B289:C289"/>
    <mergeCell ref="B290:C290"/>
    <mergeCell ref="B291:G291"/>
    <mergeCell ref="B296:C296"/>
    <mergeCell ref="B297:C297"/>
    <mergeCell ref="B298:C298"/>
    <mergeCell ref="B301:C301"/>
    <mergeCell ref="B302:C302"/>
    <mergeCell ref="B304:C304"/>
    <mergeCell ref="B292:C292"/>
    <mergeCell ref="B293:C293"/>
    <mergeCell ref="B300:C300"/>
    <mergeCell ref="B299:C299"/>
    <mergeCell ref="B314:C314"/>
    <mergeCell ref="B315:C315"/>
    <mergeCell ref="B316:C316"/>
    <mergeCell ref="B309:G309"/>
    <mergeCell ref="B317:C317"/>
    <mergeCell ref="B319:C319"/>
    <mergeCell ref="B320:C320"/>
    <mergeCell ref="B305:C305"/>
    <mergeCell ref="B306:C306"/>
    <mergeCell ref="B307:C307"/>
    <mergeCell ref="B308:C308"/>
    <mergeCell ref="B311:C311"/>
    <mergeCell ref="B312:C312"/>
    <mergeCell ref="B341:C341"/>
    <mergeCell ref="B343:C343"/>
    <mergeCell ref="B344:C344"/>
    <mergeCell ref="B345:C345"/>
    <mergeCell ref="B346:C346"/>
    <mergeCell ref="B321:C321"/>
    <mergeCell ref="B322:C322"/>
    <mergeCell ref="B323:C323"/>
    <mergeCell ref="B324:C324"/>
    <mergeCell ref="B325:C325"/>
    <mergeCell ref="B327:C327"/>
    <mergeCell ref="B328:C328"/>
    <mergeCell ref="B329:C329"/>
    <mergeCell ref="B330:C330"/>
    <mergeCell ref="B326:G326"/>
    <mergeCell ref="D321:G321"/>
    <mergeCell ref="B332:C332"/>
    <mergeCell ref="B333:C333"/>
    <mergeCell ref="B334:C334"/>
    <mergeCell ref="B336:C336"/>
    <mergeCell ref="B337:C337"/>
    <mergeCell ref="B338:C338"/>
    <mergeCell ref="B339:C339"/>
    <mergeCell ref="B335:G335"/>
    <mergeCell ref="B340:C340"/>
    <mergeCell ref="E251:G251"/>
    <mergeCell ref="E252:G252"/>
    <mergeCell ref="B359:C359"/>
    <mergeCell ref="B360:C360"/>
    <mergeCell ref="B362:C362"/>
    <mergeCell ref="B363:C363"/>
    <mergeCell ref="B365:C365"/>
    <mergeCell ref="B364:G364"/>
    <mergeCell ref="B361:G361"/>
    <mergeCell ref="B350:C350"/>
    <mergeCell ref="B351:C351"/>
    <mergeCell ref="B352:C352"/>
    <mergeCell ref="B353:C353"/>
    <mergeCell ref="B355:C355"/>
    <mergeCell ref="B356:C356"/>
    <mergeCell ref="B357:C357"/>
    <mergeCell ref="B358:C358"/>
    <mergeCell ref="B347:C347"/>
    <mergeCell ref="B348:C348"/>
    <mergeCell ref="B349:G349"/>
    <mergeCell ref="B342:G342"/>
    <mergeCell ref="B331:C331"/>
    <mergeCell ref="B261:D261"/>
    <mergeCell ref="A370:F370"/>
    <mergeCell ref="E261:G261"/>
    <mergeCell ref="B262:D262"/>
    <mergeCell ref="E262:G262"/>
    <mergeCell ref="B263:D263"/>
    <mergeCell ref="E263:G263"/>
    <mergeCell ref="B260:C260"/>
    <mergeCell ref="E260:G260"/>
    <mergeCell ref="E230:G230"/>
    <mergeCell ref="B243:G243"/>
    <mergeCell ref="E253:G253"/>
    <mergeCell ref="E254:G254"/>
    <mergeCell ref="E255:G255"/>
    <mergeCell ref="E256:G256"/>
    <mergeCell ref="E257:G257"/>
    <mergeCell ref="E259:G259"/>
    <mergeCell ref="E258:G258"/>
    <mergeCell ref="E244:G244"/>
    <mergeCell ref="E245:G245"/>
    <mergeCell ref="E246:G246"/>
    <mergeCell ref="E247:G247"/>
    <mergeCell ref="E248:G248"/>
    <mergeCell ref="E249:G249"/>
    <mergeCell ref="E250:G250"/>
  </mergeCells>
  <phoneticPr fontId="30" type="noConversion"/>
  <pageMargins left="1.1811023622047245" right="0.39370078740157483" top="0.78740157480314965" bottom="0.78740157480314965" header="0.31496062992125984" footer="0.31496062992125984"/>
  <pageSetup paperSize="9" scale="1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1:H17"/>
  <sheetViews>
    <sheetView workbookViewId="0">
      <selection activeCell="D2" sqref="C2:F4"/>
    </sheetView>
  </sheetViews>
  <sheetFormatPr defaultRowHeight="15"/>
  <cols>
    <col min="2" max="2" width="42.85546875" customWidth="1"/>
    <col min="3" max="3" width="21.42578125" customWidth="1"/>
    <col min="4" max="4" width="20.42578125" customWidth="1"/>
    <col min="5" max="5" width="11.42578125" customWidth="1"/>
    <col min="6" max="6" width="15.85546875" customWidth="1"/>
    <col min="7" max="7" width="33.28515625" customWidth="1"/>
    <col min="8" max="8" width="9.5703125" bestFit="1" customWidth="1"/>
  </cols>
  <sheetData>
    <row r="1" spans="1:8">
      <c r="E1" s="551" t="s">
        <v>149</v>
      </c>
      <c r="F1" s="551"/>
    </row>
    <row r="2" spans="1:8">
      <c r="C2" s="9"/>
      <c r="D2" s="539" t="s">
        <v>360</v>
      </c>
      <c r="E2" s="539"/>
      <c r="F2" s="539"/>
    </row>
    <row r="3" spans="1:8">
      <c r="C3" s="541" t="s">
        <v>1788</v>
      </c>
      <c r="D3" s="541"/>
      <c r="E3" s="541"/>
      <c r="F3" s="541"/>
    </row>
    <row r="4" spans="1:8">
      <c r="C4" s="541" t="s">
        <v>1787</v>
      </c>
      <c r="D4" s="541"/>
      <c r="E4" s="541"/>
      <c r="F4" s="541"/>
    </row>
    <row r="6" spans="1:8" ht="15.75">
      <c r="B6" s="540" t="s">
        <v>342</v>
      </c>
      <c r="C6" s="540"/>
      <c r="D6" s="540"/>
      <c r="E6" s="540"/>
      <c r="F6" s="540"/>
    </row>
    <row r="7" spans="1:8" ht="18.75">
      <c r="B7" s="25"/>
      <c r="C7" s="25"/>
      <c r="D7" s="25"/>
      <c r="E7" s="26"/>
      <c r="F7" s="25"/>
    </row>
    <row r="8" spans="1:8" ht="29.25">
      <c r="A8" s="45" t="s">
        <v>0</v>
      </c>
      <c r="B8" s="97" t="s">
        <v>1</v>
      </c>
      <c r="C8" s="70" t="s">
        <v>2</v>
      </c>
      <c r="D8" s="70" t="s">
        <v>362</v>
      </c>
      <c r="E8" s="70" t="s">
        <v>363</v>
      </c>
      <c r="F8" s="70" t="s">
        <v>364</v>
      </c>
    </row>
    <row r="9" spans="1:8">
      <c r="A9" s="244" t="s">
        <v>3</v>
      </c>
      <c r="B9" s="547" t="s">
        <v>137</v>
      </c>
      <c r="C9" s="548"/>
      <c r="D9" s="548"/>
      <c r="E9" s="548"/>
      <c r="F9" s="549"/>
      <c r="G9" s="80"/>
    </row>
    <row r="10" spans="1:8">
      <c r="A10" s="170" t="s">
        <v>4</v>
      </c>
      <c r="B10" s="170" t="s">
        <v>139</v>
      </c>
      <c r="C10" s="107" t="s">
        <v>87</v>
      </c>
      <c r="D10" s="105" t="s">
        <v>140</v>
      </c>
      <c r="E10" s="106">
        <f>ROUND(D10*0.21,2)</f>
        <v>1.49</v>
      </c>
      <c r="F10" s="106">
        <f>D10+E10</f>
        <v>8.6</v>
      </c>
      <c r="H10" s="387"/>
    </row>
    <row r="11" spans="1:8">
      <c r="A11" s="170" t="s">
        <v>5</v>
      </c>
      <c r="B11" s="170" t="s">
        <v>141</v>
      </c>
      <c r="C11" s="107" t="s">
        <v>87</v>
      </c>
      <c r="D11" s="105">
        <v>1.23</v>
      </c>
      <c r="E11" s="106">
        <f>ROUND(D11*0.21,2)</f>
        <v>0.26</v>
      </c>
      <c r="F11" s="106">
        <f>D11+E11</f>
        <v>1.49</v>
      </c>
      <c r="H11" s="387"/>
    </row>
    <row r="12" spans="1:8">
      <c r="A12" s="244" t="s">
        <v>102</v>
      </c>
      <c r="B12" s="547" t="s">
        <v>426</v>
      </c>
      <c r="C12" s="548"/>
      <c r="D12" s="548"/>
      <c r="E12" s="548"/>
      <c r="F12" s="549"/>
    </row>
    <row r="13" spans="1:8">
      <c r="A13" s="170" t="s">
        <v>56</v>
      </c>
      <c r="B13" s="170" t="s">
        <v>142</v>
      </c>
      <c r="C13" s="107" t="s">
        <v>988</v>
      </c>
      <c r="D13" s="106">
        <v>1.52</v>
      </c>
      <c r="E13" s="106" t="s">
        <v>1679</v>
      </c>
      <c r="F13" s="106">
        <f>1.52+0.18</f>
        <v>1.7</v>
      </c>
      <c r="G13" s="288"/>
    </row>
    <row r="16" spans="1:8">
      <c r="A16" s="535"/>
      <c r="B16" s="535"/>
      <c r="C16" s="535"/>
      <c r="D16" s="535"/>
      <c r="E16" s="535"/>
      <c r="F16" s="535"/>
    </row>
    <row r="17" spans="1:7">
      <c r="A17" s="553" t="s">
        <v>1680</v>
      </c>
      <c r="B17" s="553"/>
      <c r="C17" s="553"/>
      <c r="D17" s="553"/>
      <c r="E17" s="553"/>
      <c r="F17" s="553"/>
      <c r="G17" s="288"/>
    </row>
  </sheetData>
  <mergeCells count="9">
    <mergeCell ref="C3:F3"/>
    <mergeCell ref="C4:F4"/>
    <mergeCell ref="A17:F17"/>
    <mergeCell ref="E1:F1"/>
    <mergeCell ref="D2:F2"/>
    <mergeCell ref="B12:F12"/>
    <mergeCell ref="B9:F9"/>
    <mergeCell ref="B6:F6"/>
    <mergeCell ref="A16:F16"/>
  </mergeCells>
  <pageMargins left="1.1811023622047245" right="0.78740157480314965" top="0.78740157480314965" bottom="0.78740157480314965" header="0.31496062992125984" footer="0.31496062992125984"/>
  <pageSetup paperSize="9" scale="80"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G20"/>
  <sheetViews>
    <sheetView workbookViewId="0">
      <pane ySplit="8" topLeftCell="A9" activePane="bottomLeft" state="frozen"/>
      <selection pane="bottomLeft" activeCell="D2" sqref="C2:F4"/>
    </sheetView>
  </sheetViews>
  <sheetFormatPr defaultRowHeight="15"/>
  <cols>
    <col min="1" max="1" width="12" style="1" customWidth="1"/>
    <col min="2" max="2" width="48.85546875" style="1" customWidth="1"/>
    <col min="3" max="3" width="11.85546875" style="1" customWidth="1"/>
    <col min="4" max="4" width="14.42578125" style="1" customWidth="1"/>
    <col min="5" max="5" width="13.28515625" style="1" customWidth="1"/>
    <col min="6" max="6" width="16.28515625" style="1" customWidth="1"/>
    <col min="7" max="7" width="32.7109375" style="1" customWidth="1"/>
    <col min="8" max="239" width="9.140625" style="1"/>
    <col min="240" max="240" width="20" style="1" customWidth="1"/>
    <col min="241" max="241" width="13.5703125" style="1" customWidth="1"/>
    <col min="242" max="242" width="12.28515625" style="1" customWidth="1"/>
    <col min="243" max="243" width="10.85546875" style="1" customWidth="1"/>
    <col min="244" max="244" width="6" style="1" customWidth="1"/>
    <col min="245" max="495" width="9.140625" style="1"/>
    <col min="496" max="496" width="20" style="1" customWidth="1"/>
    <col min="497" max="497" width="13.5703125" style="1" customWidth="1"/>
    <col min="498" max="498" width="12.28515625" style="1" customWidth="1"/>
    <col min="499" max="499" width="10.85546875" style="1" customWidth="1"/>
    <col min="500" max="500" width="6" style="1" customWidth="1"/>
    <col min="501" max="751" width="9.140625" style="1"/>
    <col min="752" max="752" width="20" style="1" customWidth="1"/>
    <col min="753" max="753" width="13.5703125" style="1" customWidth="1"/>
    <col min="754" max="754" width="12.28515625" style="1" customWidth="1"/>
    <col min="755" max="755" width="10.85546875" style="1" customWidth="1"/>
    <col min="756" max="756" width="6" style="1" customWidth="1"/>
    <col min="757" max="1007" width="9.140625" style="1"/>
    <col min="1008" max="1008" width="20" style="1" customWidth="1"/>
    <col min="1009" max="1009" width="13.5703125" style="1" customWidth="1"/>
    <col min="1010" max="1010" width="12.28515625" style="1" customWidth="1"/>
    <col min="1011" max="1011" width="10.85546875" style="1" customWidth="1"/>
    <col min="1012" max="1012" width="6" style="1" customWidth="1"/>
    <col min="1013" max="1263" width="9.140625" style="1"/>
    <col min="1264" max="1264" width="20" style="1" customWidth="1"/>
    <col min="1265" max="1265" width="13.5703125" style="1" customWidth="1"/>
    <col min="1266" max="1266" width="12.28515625" style="1" customWidth="1"/>
    <col min="1267" max="1267" width="10.85546875" style="1" customWidth="1"/>
    <col min="1268" max="1268" width="6" style="1" customWidth="1"/>
    <col min="1269" max="1519" width="9.140625" style="1"/>
    <col min="1520" max="1520" width="20" style="1" customWidth="1"/>
    <col min="1521" max="1521" width="13.5703125" style="1" customWidth="1"/>
    <col min="1522" max="1522" width="12.28515625" style="1" customWidth="1"/>
    <col min="1523" max="1523" width="10.85546875" style="1" customWidth="1"/>
    <col min="1524" max="1524" width="6" style="1" customWidth="1"/>
    <col min="1525" max="1775" width="9.140625" style="1"/>
    <col min="1776" max="1776" width="20" style="1" customWidth="1"/>
    <col min="1777" max="1777" width="13.5703125" style="1" customWidth="1"/>
    <col min="1778" max="1778" width="12.28515625" style="1" customWidth="1"/>
    <col min="1779" max="1779" width="10.85546875" style="1" customWidth="1"/>
    <col min="1780" max="1780" width="6" style="1" customWidth="1"/>
    <col min="1781" max="2031" width="9.140625" style="1"/>
    <col min="2032" max="2032" width="20" style="1" customWidth="1"/>
    <col min="2033" max="2033" width="13.5703125" style="1" customWidth="1"/>
    <col min="2034" max="2034" width="12.28515625" style="1" customWidth="1"/>
    <col min="2035" max="2035" width="10.85546875" style="1" customWidth="1"/>
    <col min="2036" max="2036" width="6" style="1" customWidth="1"/>
    <col min="2037" max="2287" width="9.140625" style="1"/>
    <col min="2288" max="2288" width="20" style="1" customWidth="1"/>
    <col min="2289" max="2289" width="13.5703125" style="1" customWidth="1"/>
    <col min="2290" max="2290" width="12.28515625" style="1" customWidth="1"/>
    <col min="2291" max="2291" width="10.85546875" style="1" customWidth="1"/>
    <col min="2292" max="2292" width="6" style="1" customWidth="1"/>
    <col min="2293" max="2543" width="9.140625" style="1"/>
    <col min="2544" max="2544" width="20" style="1" customWidth="1"/>
    <col min="2545" max="2545" width="13.5703125" style="1" customWidth="1"/>
    <col min="2546" max="2546" width="12.28515625" style="1" customWidth="1"/>
    <col min="2547" max="2547" width="10.85546875" style="1" customWidth="1"/>
    <col min="2548" max="2548" width="6" style="1" customWidth="1"/>
    <col min="2549" max="2799" width="9.140625" style="1"/>
    <col min="2800" max="2800" width="20" style="1" customWidth="1"/>
    <col min="2801" max="2801" width="13.5703125" style="1" customWidth="1"/>
    <col min="2802" max="2802" width="12.28515625" style="1" customWidth="1"/>
    <col min="2803" max="2803" width="10.85546875" style="1" customWidth="1"/>
    <col min="2804" max="2804" width="6" style="1" customWidth="1"/>
    <col min="2805" max="3055" width="9.140625" style="1"/>
    <col min="3056" max="3056" width="20" style="1" customWidth="1"/>
    <col min="3057" max="3057" width="13.5703125" style="1" customWidth="1"/>
    <col min="3058" max="3058" width="12.28515625" style="1" customWidth="1"/>
    <col min="3059" max="3059" width="10.85546875" style="1" customWidth="1"/>
    <col min="3060" max="3060" width="6" style="1" customWidth="1"/>
    <col min="3061" max="3311" width="9.140625" style="1"/>
    <col min="3312" max="3312" width="20" style="1" customWidth="1"/>
    <col min="3313" max="3313" width="13.5703125" style="1" customWidth="1"/>
    <col min="3314" max="3314" width="12.28515625" style="1" customWidth="1"/>
    <col min="3315" max="3315" width="10.85546875" style="1" customWidth="1"/>
    <col min="3316" max="3316" width="6" style="1" customWidth="1"/>
    <col min="3317" max="3567" width="9.140625" style="1"/>
    <col min="3568" max="3568" width="20" style="1" customWidth="1"/>
    <col min="3569" max="3569" width="13.5703125" style="1" customWidth="1"/>
    <col min="3570" max="3570" width="12.28515625" style="1" customWidth="1"/>
    <col min="3571" max="3571" width="10.85546875" style="1" customWidth="1"/>
    <col min="3572" max="3572" width="6" style="1" customWidth="1"/>
    <col min="3573" max="3823" width="9.140625" style="1"/>
    <col min="3824" max="3824" width="20" style="1" customWidth="1"/>
    <col min="3825" max="3825" width="13.5703125" style="1" customWidth="1"/>
    <col min="3826" max="3826" width="12.28515625" style="1" customWidth="1"/>
    <col min="3827" max="3827" width="10.85546875" style="1" customWidth="1"/>
    <col min="3828" max="3828" width="6" style="1" customWidth="1"/>
    <col min="3829" max="4079" width="9.140625" style="1"/>
    <col min="4080" max="4080" width="20" style="1" customWidth="1"/>
    <col min="4081" max="4081" width="13.5703125" style="1" customWidth="1"/>
    <col min="4082" max="4082" width="12.28515625" style="1" customWidth="1"/>
    <col min="4083" max="4083" width="10.85546875" style="1" customWidth="1"/>
    <col min="4084" max="4084" width="6" style="1" customWidth="1"/>
    <col min="4085" max="4335" width="9.140625" style="1"/>
    <col min="4336" max="4336" width="20" style="1" customWidth="1"/>
    <col min="4337" max="4337" width="13.5703125" style="1" customWidth="1"/>
    <col min="4338" max="4338" width="12.28515625" style="1" customWidth="1"/>
    <col min="4339" max="4339" width="10.85546875" style="1" customWidth="1"/>
    <col min="4340" max="4340" width="6" style="1" customWidth="1"/>
    <col min="4341" max="4591" width="9.140625" style="1"/>
    <col min="4592" max="4592" width="20" style="1" customWidth="1"/>
    <col min="4593" max="4593" width="13.5703125" style="1" customWidth="1"/>
    <col min="4594" max="4594" width="12.28515625" style="1" customWidth="1"/>
    <col min="4595" max="4595" width="10.85546875" style="1" customWidth="1"/>
    <col min="4596" max="4596" width="6" style="1" customWidth="1"/>
    <col min="4597" max="4847" width="9.140625" style="1"/>
    <col min="4848" max="4848" width="20" style="1" customWidth="1"/>
    <col min="4849" max="4849" width="13.5703125" style="1" customWidth="1"/>
    <col min="4850" max="4850" width="12.28515625" style="1" customWidth="1"/>
    <col min="4851" max="4851" width="10.85546875" style="1" customWidth="1"/>
    <col min="4852" max="4852" width="6" style="1" customWidth="1"/>
    <col min="4853" max="5103" width="9.140625" style="1"/>
    <col min="5104" max="5104" width="20" style="1" customWidth="1"/>
    <col min="5105" max="5105" width="13.5703125" style="1" customWidth="1"/>
    <col min="5106" max="5106" width="12.28515625" style="1" customWidth="1"/>
    <col min="5107" max="5107" width="10.85546875" style="1" customWidth="1"/>
    <col min="5108" max="5108" width="6" style="1" customWidth="1"/>
    <col min="5109" max="5359" width="9.140625" style="1"/>
    <col min="5360" max="5360" width="20" style="1" customWidth="1"/>
    <col min="5361" max="5361" width="13.5703125" style="1" customWidth="1"/>
    <col min="5362" max="5362" width="12.28515625" style="1" customWidth="1"/>
    <col min="5363" max="5363" width="10.85546875" style="1" customWidth="1"/>
    <col min="5364" max="5364" width="6" style="1" customWidth="1"/>
    <col min="5365" max="5615" width="9.140625" style="1"/>
    <col min="5616" max="5616" width="20" style="1" customWidth="1"/>
    <col min="5617" max="5617" width="13.5703125" style="1" customWidth="1"/>
    <col min="5618" max="5618" width="12.28515625" style="1" customWidth="1"/>
    <col min="5619" max="5619" width="10.85546875" style="1" customWidth="1"/>
    <col min="5620" max="5620" width="6" style="1" customWidth="1"/>
    <col min="5621" max="5871" width="9.140625" style="1"/>
    <col min="5872" max="5872" width="20" style="1" customWidth="1"/>
    <col min="5873" max="5873" width="13.5703125" style="1" customWidth="1"/>
    <col min="5874" max="5874" width="12.28515625" style="1" customWidth="1"/>
    <col min="5875" max="5875" width="10.85546875" style="1" customWidth="1"/>
    <col min="5876" max="5876" width="6" style="1" customWidth="1"/>
    <col min="5877" max="6127" width="9.140625" style="1"/>
    <col min="6128" max="6128" width="20" style="1" customWidth="1"/>
    <col min="6129" max="6129" width="13.5703125" style="1" customWidth="1"/>
    <col min="6130" max="6130" width="12.28515625" style="1" customWidth="1"/>
    <col min="6131" max="6131" width="10.85546875" style="1" customWidth="1"/>
    <col min="6132" max="6132" width="6" style="1" customWidth="1"/>
    <col min="6133" max="6383" width="9.140625" style="1"/>
    <col min="6384" max="6384" width="20" style="1" customWidth="1"/>
    <col min="6385" max="6385" width="13.5703125" style="1" customWidth="1"/>
    <col min="6386" max="6386" width="12.28515625" style="1" customWidth="1"/>
    <col min="6387" max="6387" width="10.85546875" style="1" customWidth="1"/>
    <col min="6388" max="6388" width="6" style="1" customWidth="1"/>
    <col min="6389" max="6639" width="9.140625" style="1"/>
    <col min="6640" max="6640" width="20" style="1" customWidth="1"/>
    <col min="6641" max="6641" width="13.5703125" style="1" customWidth="1"/>
    <col min="6642" max="6642" width="12.28515625" style="1" customWidth="1"/>
    <col min="6643" max="6643" width="10.85546875" style="1" customWidth="1"/>
    <col min="6644" max="6644" width="6" style="1" customWidth="1"/>
    <col min="6645" max="6895" width="9.140625" style="1"/>
    <col min="6896" max="6896" width="20" style="1" customWidth="1"/>
    <col min="6897" max="6897" width="13.5703125" style="1" customWidth="1"/>
    <col min="6898" max="6898" width="12.28515625" style="1" customWidth="1"/>
    <col min="6899" max="6899" width="10.85546875" style="1" customWidth="1"/>
    <col min="6900" max="6900" width="6" style="1" customWidth="1"/>
    <col min="6901" max="7151" width="9.140625" style="1"/>
    <col min="7152" max="7152" width="20" style="1" customWidth="1"/>
    <col min="7153" max="7153" width="13.5703125" style="1" customWidth="1"/>
    <col min="7154" max="7154" width="12.28515625" style="1" customWidth="1"/>
    <col min="7155" max="7155" width="10.85546875" style="1" customWidth="1"/>
    <col min="7156" max="7156" width="6" style="1" customWidth="1"/>
    <col min="7157" max="7407" width="9.140625" style="1"/>
    <col min="7408" max="7408" width="20" style="1" customWidth="1"/>
    <col min="7409" max="7409" width="13.5703125" style="1" customWidth="1"/>
    <col min="7410" max="7410" width="12.28515625" style="1" customWidth="1"/>
    <col min="7411" max="7411" width="10.85546875" style="1" customWidth="1"/>
    <col min="7412" max="7412" width="6" style="1" customWidth="1"/>
    <col min="7413" max="7663" width="9.140625" style="1"/>
    <col min="7664" max="7664" width="20" style="1" customWidth="1"/>
    <col min="7665" max="7665" width="13.5703125" style="1" customWidth="1"/>
    <col min="7666" max="7666" width="12.28515625" style="1" customWidth="1"/>
    <col min="7667" max="7667" width="10.85546875" style="1" customWidth="1"/>
    <col min="7668" max="7668" width="6" style="1" customWidth="1"/>
    <col min="7669" max="7919" width="9.140625" style="1"/>
    <col min="7920" max="7920" width="20" style="1" customWidth="1"/>
    <col min="7921" max="7921" width="13.5703125" style="1" customWidth="1"/>
    <col min="7922" max="7922" width="12.28515625" style="1" customWidth="1"/>
    <col min="7923" max="7923" width="10.85546875" style="1" customWidth="1"/>
    <col min="7924" max="7924" width="6" style="1" customWidth="1"/>
    <col min="7925" max="8175" width="9.140625" style="1"/>
    <col min="8176" max="8176" width="20" style="1" customWidth="1"/>
    <col min="8177" max="8177" width="13.5703125" style="1" customWidth="1"/>
    <col min="8178" max="8178" width="12.28515625" style="1" customWidth="1"/>
    <col min="8179" max="8179" width="10.85546875" style="1" customWidth="1"/>
    <col min="8180" max="8180" width="6" style="1" customWidth="1"/>
    <col min="8181" max="8431" width="9.140625" style="1"/>
    <col min="8432" max="8432" width="20" style="1" customWidth="1"/>
    <col min="8433" max="8433" width="13.5703125" style="1" customWidth="1"/>
    <col min="8434" max="8434" width="12.28515625" style="1" customWidth="1"/>
    <col min="8435" max="8435" width="10.85546875" style="1" customWidth="1"/>
    <col min="8436" max="8436" width="6" style="1" customWidth="1"/>
    <col min="8437" max="8687" width="9.140625" style="1"/>
    <col min="8688" max="8688" width="20" style="1" customWidth="1"/>
    <col min="8689" max="8689" width="13.5703125" style="1" customWidth="1"/>
    <col min="8690" max="8690" width="12.28515625" style="1" customWidth="1"/>
    <col min="8691" max="8691" width="10.85546875" style="1" customWidth="1"/>
    <col min="8692" max="8692" width="6" style="1" customWidth="1"/>
    <col min="8693" max="8943" width="9.140625" style="1"/>
    <col min="8944" max="8944" width="20" style="1" customWidth="1"/>
    <col min="8945" max="8945" width="13.5703125" style="1" customWidth="1"/>
    <col min="8946" max="8946" width="12.28515625" style="1" customWidth="1"/>
    <col min="8947" max="8947" width="10.85546875" style="1" customWidth="1"/>
    <col min="8948" max="8948" width="6" style="1" customWidth="1"/>
    <col min="8949" max="9199" width="9.140625" style="1"/>
    <col min="9200" max="9200" width="20" style="1" customWidth="1"/>
    <col min="9201" max="9201" width="13.5703125" style="1" customWidth="1"/>
    <col min="9202" max="9202" width="12.28515625" style="1" customWidth="1"/>
    <col min="9203" max="9203" width="10.85546875" style="1" customWidth="1"/>
    <col min="9204" max="9204" width="6" style="1" customWidth="1"/>
    <col min="9205" max="9455" width="9.140625" style="1"/>
    <col min="9456" max="9456" width="20" style="1" customWidth="1"/>
    <col min="9457" max="9457" width="13.5703125" style="1" customWidth="1"/>
    <col min="9458" max="9458" width="12.28515625" style="1" customWidth="1"/>
    <col min="9459" max="9459" width="10.85546875" style="1" customWidth="1"/>
    <col min="9460" max="9460" width="6" style="1" customWidth="1"/>
    <col min="9461" max="9711" width="9.140625" style="1"/>
    <col min="9712" max="9712" width="20" style="1" customWidth="1"/>
    <col min="9713" max="9713" width="13.5703125" style="1" customWidth="1"/>
    <col min="9714" max="9714" width="12.28515625" style="1" customWidth="1"/>
    <col min="9715" max="9715" width="10.85546875" style="1" customWidth="1"/>
    <col min="9716" max="9716" width="6" style="1" customWidth="1"/>
    <col min="9717" max="9967" width="9.140625" style="1"/>
    <col min="9968" max="9968" width="20" style="1" customWidth="1"/>
    <col min="9969" max="9969" width="13.5703125" style="1" customWidth="1"/>
    <col min="9970" max="9970" width="12.28515625" style="1" customWidth="1"/>
    <col min="9971" max="9971" width="10.85546875" style="1" customWidth="1"/>
    <col min="9972" max="9972" width="6" style="1" customWidth="1"/>
    <col min="9973" max="10223" width="9.140625" style="1"/>
    <col min="10224" max="10224" width="20" style="1" customWidth="1"/>
    <col min="10225" max="10225" width="13.5703125" style="1" customWidth="1"/>
    <col min="10226" max="10226" width="12.28515625" style="1" customWidth="1"/>
    <col min="10227" max="10227" width="10.85546875" style="1" customWidth="1"/>
    <col min="10228" max="10228" width="6" style="1" customWidth="1"/>
    <col min="10229" max="10479" width="9.140625" style="1"/>
    <col min="10480" max="10480" width="20" style="1" customWidth="1"/>
    <col min="10481" max="10481" width="13.5703125" style="1" customWidth="1"/>
    <col min="10482" max="10482" width="12.28515625" style="1" customWidth="1"/>
    <col min="10483" max="10483" width="10.85546875" style="1" customWidth="1"/>
    <col min="10484" max="10484" width="6" style="1" customWidth="1"/>
    <col min="10485" max="10735" width="9.140625" style="1"/>
    <col min="10736" max="10736" width="20" style="1" customWidth="1"/>
    <col min="10737" max="10737" width="13.5703125" style="1" customWidth="1"/>
    <col min="10738" max="10738" width="12.28515625" style="1" customWidth="1"/>
    <col min="10739" max="10739" width="10.85546875" style="1" customWidth="1"/>
    <col min="10740" max="10740" width="6" style="1" customWidth="1"/>
    <col min="10741" max="10991" width="9.140625" style="1"/>
    <col min="10992" max="10992" width="20" style="1" customWidth="1"/>
    <col min="10993" max="10993" width="13.5703125" style="1" customWidth="1"/>
    <col min="10994" max="10994" width="12.28515625" style="1" customWidth="1"/>
    <col min="10995" max="10995" width="10.85546875" style="1" customWidth="1"/>
    <col min="10996" max="10996" width="6" style="1" customWidth="1"/>
    <col min="10997" max="11247" width="9.140625" style="1"/>
    <col min="11248" max="11248" width="20" style="1" customWidth="1"/>
    <col min="11249" max="11249" width="13.5703125" style="1" customWidth="1"/>
    <col min="11250" max="11250" width="12.28515625" style="1" customWidth="1"/>
    <col min="11251" max="11251" width="10.85546875" style="1" customWidth="1"/>
    <col min="11252" max="11252" width="6" style="1" customWidth="1"/>
    <col min="11253" max="11503" width="9.140625" style="1"/>
    <col min="11504" max="11504" width="20" style="1" customWidth="1"/>
    <col min="11505" max="11505" width="13.5703125" style="1" customWidth="1"/>
    <col min="11506" max="11506" width="12.28515625" style="1" customWidth="1"/>
    <col min="11507" max="11507" width="10.85546875" style="1" customWidth="1"/>
    <col min="11508" max="11508" width="6" style="1" customWidth="1"/>
    <col min="11509" max="11759" width="9.140625" style="1"/>
    <col min="11760" max="11760" width="20" style="1" customWidth="1"/>
    <col min="11761" max="11761" width="13.5703125" style="1" customWidth="1"/>
    <col min="11762" max="11762" width="12.28515625" style="1" customWidth="1"/>
    <col min="11763" max="11763" width="10.85546875" style="1" customWidth="1"/>
    <col min="11764" max="11764" width="6" style="1" customWidth="1"/>
    <col min="11765" max="12015" width="9.140625" style="1"/>
    <col min="12016" max="12016" width="20" style="1" customWidth="1"/>
    <col min="12017" max="12017" width="13.5703125" style="1" customWidth="1"/>
    <col min="12018" max="12018" width="12.28515625" style="1" customWidth="1"/>
    <col min="12019" max="12019" width="10.85546875" style="1" customWidth="1"/>
    <col min="12020" max="12020" width="6" style="1" customWidth="1"/>
    <col min="12021" max="12271" width="9.140625" style="1"/>
    <col min="12272" max="12272" width="20" style="1" customWidth="1"/>
    <col min="12273" max="12273" width="13.5703125" style="1" customWidth="1"/>
    <col min="12274" max="12274" width="12.28515625" style="1" customWidth="1"/>
    <col min="12275" max="12275" width="10.85546875" style="1" customWidth="1"/>
    <col min="12276" max="12276" width="6" style="1" customWidth="1"/>
    <col min="12277" max="12527" width="9.140625" style="1"/>
    <col min="12528" max="12528" width="20" style="1" customWidth="1"/>
    <col min="12529" max="12529" width="13.5703125" style="1" customWidth="1"/>
    <col min="12530" max="12530" width="12.28515625" style="1" customWidth="1"/>
    <col min="12531" max="12531" width="10.85546875" style="1" customWidth="1"/>
    <col min="12532" max="12532" width="6" style="1" customWidth="1"/>
    <col min="12533" max="12783" width="9.140625" style="1"/>
    <col min="12784" max="12784" width="20" style="1" customWidth="1"/>
    <col min="12785" max="12785" width="13.5703125" style="1" customWidth="1"/>
    <col min="12786" max="12786" width="12.28515625" style="1" customWidth="1"/>
    <col min="12787" max="12787" width="10.85546875" style="1" customWidth="1"/>
    <col min="12788" max="12788" width="6" style="1" customWidth="1"/>
    <col min="12789" max="13039" width="9.140625" style="1"/>
    <col min="13040" max="13040" width="20" style="1" customWidth="1"/>
    <col min="13041" max="13041" width="13.5703125" style="1" customWidth="1"/>
    <col min="13042" max="13042" width="12.28515625" style="1" customWidth="1"/>
    <col min="13043" max="13043" width="10.85546875" style="1" customWidth="1"/>
    <col min="13044" max="13044" width="6" style="1" customWidth="1"/>
    <col min="13045" max="13295" width="9.140625" style="1"/>
    <col min="13296" max="13296" width="20" style="1" customWidth="1"/>
    <col min="13297" max="13297" width="13.5703125" style="1" customWidth="1"/>
    <col min="13298" max="13298" width="12.28515625" style="1" customWidth="1"/>
    <col min="13299" max="13299" width="10.85546875" style="1" customWidth="1"/>
    <col min="13300" max="13300" width="6" style="1" customWidth="1"/>
    <col min="13301" max="13551" width="9.140625" style="1"/>
    <col min="13552" max="13552" width="20" style="1" customWidth="1"/>
    <col min="13553" max="13553" width="13.5703125" style="1" customWidth="1"/>
    <col min="13554" max="13554" width="12.28515625" style="1" customWidth="1"/>
    <col min="13555" max="13555" width="10.85546875" style="1" customWidth="1"/>
    <col min="13556" max="13556" width="6" style="1" customWidth="1"/>
    <col min="13557" max="13807" width="9.140625" style="1"/>
    <col min="13808" max="13808" width="20" style="1" customWidth="1"/>
    <col min="13809" max="13809" width="13.5703125" style="1" customWidth="1"/>
    <col min="13810" max="13810" width="12.28515625" style="1" customWidth="1"/>
    <col min="13811" max="13811" width="10.85546875" style="1" customWidth="1"/>
    <col min="13812" max="13812" width="6" style="1" customWidth="1"/>
    <col min="13813" max="14063" width="9.140625" style="1"/>
    <col min="14064" max="14064" width="20" style="1" customWidth="1"/>
    <col min="14065" max="14065" width="13.5703125" style="1" customWidth="1"/>
    <col min="14066" max="14066" width="12.28515625" style="1" customWidth="1"/>
    <col min="14067" max="14067" width="10.85546875" style="1" customWidth="1"/>
    <col min="14068" max="14068" width="6" style="1" customWidth="1"/>
    <col min="14069" max="14319" width="9.140625" style="1"/>
    <col min="14320" max="14320" width="20" style="1" customWidth="1"/>
    <col min="14321" max="14321" width="13.5703125" style="1" customWidth="1"/>
    <col min="14322" max="14322" width="12.28515625" style="1" customWidth="1"/>
    <col min="14323" max="14323" width="10.85546875" style="1" customWidth="1"/>
    <col min="14324" max="14324" width="6" style="1" customWidth="1"/>
    <col min="14325" max="14575" width="9.140625" style="1"/>
    <col min="14576" max="14576" width="20" style="1" customWidth="1"/>
    <col min="14577" max="14577" width="13.5703125" style="1" customWidth="1"/>
    <col min="14578" max="14578" width="12.28515625" style="1" customWidth="1"/>
    <col min="14579" max="14579" width="10.85546875" style="1" customWidth="1"/>
    <col min="14580" max="14580" width="6" style="1" customWidth="1"/>
    <col min="14581" max="14831" width="9.140625" style="1"/>
    <col min="14832" max="14832" width="20" style="1" customWidth="1"/>
    <col min="14833" max="14833" width="13.5703125" style="1" customWidth="1"/>
    <col min="14834" max="14834" width="12.28515625" style="1" customWidth="1"/>
    <col min="14835" max="14835" width="10.85546875" style="1" customWidth="1"/>
    <col min="14836" max="14836" width="6" style="1" customWidth="1"/>
    <col min="14837" max="15087" width="9.140625" style="1"/>
    <col min="15088" max="15088" width="20" style="1" customWidth="1"/>
    <col min="15089" max="15089" width="13.5703125" style="1" customWidth="1"/>
    <col min="15090" max="15090" width="12.28515625" style="1" customWidth="1"/>
    <col min="15091" max="15091" width="10.85546875" style="1" customWidth="1"/>
    <col min="15092" max="15092" width="6" style="1" customWidth="1"/>
    <col min="15093" max="15343" width="9.140625" style="1"/>
    <col min="15344" max="15344" width="20" style="1" customWidth="1"/>
    <col min="15345" max="15345" width="13.5703125" style="1" customWidth="1"/>
    <col min="15346" max="15346" width="12.28515625" style="1" customWidth="1"/>
    <col min="15347" max="15347" width="10.85546875" style="1" customWidth="1"/>
    <col min="15348" max="15348" width="6" style="1" customWidth="1"/>
    <col min="15349" max="15599" width="9.140625" style="1"/>
    <col min="15600" max="15600" width="20" style="1" customWidth="1"/>
    <col min="15601" max="15601" width="13.5703125" style="1" customWidth="1"/>
    <col min="15602" max="15602" width="12.28515625" style="1" customWidth="1"/>
    <col min="15603" max="15603" width="10.85546875" style="1" customWidth="1"/>
    <col min="15604" max="15604" width="6" style="1" customWidth="1"/>
    <col min="15605" max="15855" width="9.140625" style="1"/>
    <col min="15856" max="15856" width="20" style="1" customWidth="1"/>
    <col min="15857" max="15857" width="13.5703125" style="1" customWidth="1"/>
    <col min="15858" max="15858" width="12.28515625" style="1" customWidth="1"/>
    <col min="15859" max="15859" width="10.85546875" style="1" customWidth="1"/>
    <col min="15860" max="15860" width="6" style="1" customWidth="1"/>
    <col min="15861" max="16111" width="9.140625" style="1"/>
    <col min="16112" max="16112" width="20" style="1" customWidth="1"/>
    <col min="16113" max="16113" width="13.5703125" style="1" customWidth="1"/>
    <col min="16114" max="16114" width="12.28515625" style="1" customWidth="1"/>
    <col min="16115" max="16115" width="10.85546875" style="1" customWidth="1"/>
    <col min="16116" max="16116" width="6" style="1" customWidth="1"/>
    <col min="16117" max="16384" width="9.140625" style="1"/>
  </cols>
  <sheetData>
    <row r="1" spans="1:7">
      <c r="D1"/>
      <c r="E1" s="551" t="s">
        <v>148</v>
      </c>
      <c r="F1" s="551"/>
    </row>
    <row r="2" spans="1:7">
      <c r="C2" s="9"/>
      <c r="D2" s="539" t="s">
        <v>360</v>
      </c>
      <c r="E2" s="539"/>
      <c r="F2" s="539"/>
    </row>
    <row r="3" spans="1:7">
      <c r="C3" s="541" t="s">
        <v>1788</v>
      </c>
      <c r="D3" s="541"/>
      <c r="E3" s="541"/>
      <c r="F3" s="541"/>
    </row>
    <row r="4" spans="1:7">
      <c r="C4" s="541" t="s">
        <v>1787</v>
      </c>
      <c r="D4" s="541"/>
      <c r="E4" s="541"/>
      <c r="F4" s="541"/>
    </row>
    <row r="5" spans="1:7">
      <c r="D5" s="90"/>
      <c r="E5" s="90"/>
      <c r="F5" s="90"/>
    </row>
    <row r="6" spans="1:7" ht="15.75" customHeight="1">
      <c r="A6" s="540" t="s">
        <v>343</v>
      </c>
      <c r="B6" s="540"/>
      <c r="C6" s="540"/>
      <c r="D6" s="540"/>
      <c r="E6" s="540"/>
      <c r="F6" s="540"/>
    </row>
    <row r="7" spans="1:7" ht="15.75">
      <c r="B7" s="15"/>
      <c r="C7" s="15"/>
      <c r="D7" s="15"/>
      <c r="E7" s="15"/>
      <c r="F7" s="16"/>
    </row>
    <row r="8" spans="1:7" s="58" customFormat="1" ht="29.25">
      <c r="A8" s="45" t="s">
        <v>0</v>
      </c>
      <c r="B8" s="97" t="s">
        <v>1</v>
      </c>
      <c r="C8" s="70" t="s">
        <v>2</v>
      </c>
      <c r="D8" s="70" t="s">
        <v>362</v>
      </c>
      <c r="E8" s="70" t="s">
        <v>363</v>
      </c>
      <c r="F8" s="70" t="s">
        <v>364</v>
      </c>
      <c r="G8" s="1"/>
    </row>
    <row r="9" spans="1:7" s="58" customFormat="1">
      <c r="A9" s="245" t="s">
        <v>3</v>
      </c>
      <c r="B9" s="547" t="s">
        <v>143</v>
      </c>
      <c r="C9" s="548"/>
      <c r="D9" s="548"/>
      <c r="E9" s="548"/>
      <c r="F9" s="549"/>
      <c r="G9" s="8"/>
    </row>
    <row r="10" spans="1:7" s="58" customFormat="1">
      <c r="A10" s="68" t="s">
        <v>4</v>
      </c>
      <c r="B10" s="68" t="s">
        <v>1122</v>
      </c>
      <c r="C10" s="12" t="s">
        <v>87</v>
      </c>
      <c r="D10" s="108">
        <v>7.5</v>
      </c>
      <c r="E10" s="72">
        <f>ROUND(D10*0.21,2)</f>
        <v>1.58</v>
      </c>
      <c r="F10" s="71">
        <f>D10+E10</f>
        <v>9.08</v>
      </c>
      <c r="G10" s="8"/>
    </row>
    <row r="11" spans="1:7" s="58" customFormat="1">
      <c r="A11" s="68" t="s">
        <v>5</v>
      </c>
      <c r="B11" s="68" t="s">
        <v>146</v>
      </c>
      <c r="C11" s="12" t="s">
        <v>87</v>
      </c>
      <c r="D11" s="108">
        <v>15</v>
      </c>
      <c r="E11" s="72">
        <f>ROUND(D11*0.21,2)</f>
        <v>3.15</v>
      </c>
      <c r="F11" s="71">
        <f>D11+E11</f>
        <v>18.149999999999999</v>
      </c>
      <c r="G11" s="8"/>
    </row>
    <row r="12" spans="1:7" s="58" customFormat="1">
      <c r="A12" s="68" t="s">
        <v>6</v>
      </c>
      <c r="B12" s="68" t="s">
        <v>147</v>
      </c>
      <c r="C12" s="12" t="s">
        <v>87</v>
      </c>
      <c r="D12" s="108">
        <v>7.5</v>
      </c>
      <c r="E12" s="72">
        <f>ROUND(D12*0.21,2)</f>
        <v>1.58</v>
      </c>
      <c r="F12" s="71">
        <f>D12+E12</f>
        <v>9.08</v>
      </c>
      <c r="G12" s="8"/>
    </row>
    <row r="13" spans="1:7" ht="29.25">
      <c r="A13" s="245" t="s">
        <v>102</v>
      </c>
      <c r="B13" s="233" t="s">
        <v>377</v>
      </c>
      <c r="C13" s="234" t="s">
        <v>378</v>
      </c>
      <c r="D13" s="246">
        <v>30.95</v>
      </c>
      <c r="E13" s="247" t="s">
        <v>1681</v>
      </c>
      <c r="F13" s="247">
        <v>32.5</v>
      </c>
      <c r="G13" s="8"/>
    </row>
    <row r="14" spans="1:7" s="58" customFormat="1" ht="14.25">
      <c r="A14" s="248" t="s">
        <v>103</v>
      </c>
      <c r="B14" s="547" t="s">
        <v>1259</v>
      </c>
      <c r="C14" s="548"/>
      <c r="D14" s="548"/>
      <c r="E14" s="548"/>
      <c r="F14" s="549"/>
      <c r="G14" s="295"/>
    </row>
    <row r="15" spans="1:7" ht="33">
      <c r="A15" s="67" t="s">
        <v>62</v>
      </c>
      <c r="B15" s="67" t="s">
        <v>1260</v>
      </c>
      <c r="C15" s="67" t="s">
        <v>1261</v>
      </c>
      <c r="D15" s="67">
        <v>1.55</v>
      </c>
      <c r="E15" s="67" t="s">
        <v>1684</v>
      </c>
      <c r="F15" s="67">
        <v>1.74</v>
      </c>
      <c r="G15" s="295"/>
    </row>
    <row r="18" spans="1:7">
      <c r="A18" s="535"/>
      <c r="B18" s="535"/>
      <c r="C18" s="535"/>
      <c r="D18" s="535"/>
      <c r="E18" s="535"/>
      <c r="F18" s="535"/>
    </row>
    <row r="19" spans="1:7">
      <c r="A19" s="553" t="s">
        <v>1682</v>
      </c>
      <c r="B19" s="553"/>
      <c r="C19" s="553"/>
      <c r="D19" s="553"/>
      <c r="E19" s="553"/>
      <c r="F19" s="553"/>
    </row>
    <row r="20" spans="1:7">
      <c r="A20" s="1" t="s">
        <v>1683</v>
      </c>
      <c r="G20" s="295"/>
    </row>
  </sheetData>
  <mergeCells count="9">
    <mergeCell ref="A19:F19"/>
    <mergeCell ref="B9:F9"/>
    <mergeCell ref="B14:F14"/>
    <mergeCell ref="C3:F3"/>
    <mergeCell ref="E1:F1"/>
    <mergeCell ref="D2:F2"/>
    <mergeCell ref="C4:F4"/>
    <mergeCell ref="A6:F6"/>
    <mergeCell ref="A18:F18"/>
  </mergeCells>
  <pageMargins left="1.1811023622047245" right="0.78740157480314965" top="0.78740157480314965" bottom="0.78740157480314965" header="0.31496062992125984" footer="0.31496062992125984"/>
  <pageSetup paperSize="9" scale="91"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A1:H41"/>
  <sheetViews>
    <sheetView workbookViewId="0">
      <pane ySplit="8" topLeftCell="A18" activePane="bottomLeft" state="frozen"/>
      <selection pane="bottomLeft" activeCell="D2" sqref="C2:F4"/>
    </sheetView>
  </sheetViews>
  <sheetFormatPr defaultColWidth="9.140625" defaultRowHeight="15"/>
  <cols>
    <col min="1" max="1" width="12" customWidth="1"/>
    <col min="2" max="2" width="51.42578125" customWidth="1"/>
    <col min="3" max="3" width="19.28515625" customWidth="1"/>
    <col min="4" max="4" width="14.42578125" customWidth="1"/>
    <col min="5" max="5" width="13.28515625" customWidth="1"/>
    <col min="6" max="6" width="18" customWidth="1"/>
    <col min="7" max="7" width="34.5703125" customWidth="1"/>
  </cols>
  <sheetData>
    <row r="1" spans="1:8">
      <c r="E1" s="551" t="s">
        <v>174</v>
      </c>
      <c r="F1" s="551"/>
    </row>
    <row r="2" spans="1:8">
      <c r="C2" s="9"/>
      <c r="D2" s="539" t="s">
        <v>360</v>
      </c>
      <c r="E2" s="539"/>
      <c r="F2" s="539"/>
    </row>
    <row r="3" spans="1:8">
      <c r="C3" s="541" t="s">
        <v>1788</v>
      </c>
      <c r="D3" s="541"/>
      <c r="E3" s="541"/>
      <c r="F3" s="541"/>
    </row>
    <row r="4" spans="1:8">
      <c r="A4" s="27"/>
      <c r="C4" s="541" t="s">
        <v>1787</v>
      </c>
      <c r="D4" s="541"/>
      <c r="E4" s="541"/>
      <c r="F4" s="541"/>
    </row>
    <row r="5" spans="1:8">
      <c r="A5" s="27"/>
      <c r="D5" s="53"/>
      <c r="E5" s="53"/>
      <c r="F5" s="53"/>
    </row>
    <row r="6" spans="1:8" ht="15.75">
      <c r="A6" s="652" t="s">
        <v>344</v>
      </c>
      <c r="B6" s="652"/>
      <c r="C6" s="652"/>
      <c r="D6" s="652"/>
      <c r="E6" s="652"/>
    </row>
    <row r="7" spans="1:8" ht="15.75">
      <c r="A7" s="38"/>
      <c r="B7" s="38"/>
      <c r="C7" s="38"/>
      <c r="D7" s="38"/>
      <c r="E7" s="38"/>
    </row>
    <row r="8" spans="1:8" ht="29.25">
      <c r="A8" s="45" t="s">
        <v>0</v>
      </c>
      <c r="B8" s="97" t="s">
        <v>1</v>
      </c>
      <c r="C8" s="70" t="s">
        <v>2</v>
      </c>
      <c r="D8" s="70" t="s">
        <v>362</v>
      </c>
      <c r="E8" s="70" t="s">
        <v>363</v>
      </c>
      <c r="F8" s="70" t="s">
        <v>364</v>
      </c>
    </row>
    <row r="9" spans="1:8" ht="15.75" customHeight="1">
      <c r="A9" s="249" t="s">
        <v>3</v>
      </c>
      <c r="B9" s="547" t="s">
        <v>137</v>
      </c>
      <c r="C9" s="548"/>
      <c r="D9" s="548"/>
      <c r="E9" s="548"/>
      <c r="F9" s="549"/>
    </row>
    <row r="10" spans="1:8">
      <c r="A10" s="111" t="s">
        <v>4</v>
      </c>
      <c r="B10" s="111" t="s">
        <v>150</v>
      </c>
      <c r="C10" s="28" t="s">
        <v>87</v>
      </c>
      <c r="D10" s="30">
        <v>7.5</v>
      </c>
      <c r="E10" s="30">
        <f>ROUND(D10*0.21,2)</f>
        <v>1.58</v>
      </c>
      <c r="F10" s="30">
        <v>9.08</v>
      </c>
    </row>
    <row r="11" spans="1:8" ht="15.75">
      <c r="A11" s="111" t="s">
        <v>5</v>
      </c>
      <c r="B11" s="112" t="s">
        <v>430</v>
      </c>
      <c r="C11" s="31"/>
      <c r="D11" s="32"/>
      <c r="E11" s="33"/>
      <c r="F11" s="32"/>
    </row>
    <row r="12" spans="1:8" ht="30">
      <c r="A12" s="113" t="s">
        <v>433</v>
      </c>
      <c r="B12" s="113" t="s">
        <v>530</v>
      </c>
      <c r="C12" s="82" t="s">
        <v>152</v>
      </c>
      <c r="D12" s="29">
        <v>2.85</v>
      </c>
      <c r="E12" s="30">
        <f>ROUND(D12*0.21,2)</f>
        <v>0.6</v>
      </c>
      <c r="F12" s="30">
        <v>3.45</v>
      </c>
    </row>
    <row r="13" spans="1:8" ht="30">
      <c r="A13" s="114" t="s">
        <v>434</v>
      </c>
      <c r="B13" s="114" t="s">
        <v>782</v>
      </c>
      <c r="C13" s="34"/>
      <c r="D13" s="34" t="s">
        <v>784</v>
      </c>
      <c r="E13" s="34" t="s">
        <v>774</v>
      </c>
      <c r="F13" s="34" t="s">
        <v>783</v>
      </c>
    </row>
    <row r="14" spans="1:8">
      <c r="A14" s="653" t="s">
        <v>1757</v>
      </c>
      <c r="B14" s="654"/>
      <c r="C14" s="654"/>
      <c r="D14" s="654"/>
      <c r="E14" s="654"/>
      <c r="F14" s="655"/>
    </row>
    <row r="15" spans="1:8" ht="15.75" customHeight="1">
      <c r="A15" s="250" t="s">
        <v>102</v>
      </c>
      <c r="B15" s="656" t="s">
        <v>155</v>
      </c>
      <c r="C15" s="657"/>
      <c r="D15" s="657"/>
      <c r="E15" s="657"/>
      <c r="F15" s="658"/>
    </row>
    <row r="16" spans="1:8">
      <c r="A16" s="111" t="s">
        <v>56</v>
      </c>
      <c r="B16" s="111" t="s">
        <v>156</v>
      </c>
      <c r="C16" s="203" t="s">
        <v>87</v>
      </c>
      <c r="D16" s="35">
        <f>F16/1.21</f>
        <v>18.181818181818183</v>
      </c>
      <c r="E16" s="36">
        <f>ROUND(D16*0.21,2)</f>
        <v>3.82</v>
      </c>
      <c r="F16" s="35">
        <v>22</v>
      </c>
      <c r="G16" s="455"/>
      <c r="H16" s="387"/>
    </row>
    <row r="17" spans="1:8">
      <c r="A17" s="111" t="s">
        <v>59</v>
      </c>
      <c r="B17" s="111" t="s">
        <v>157</v>
      </c>
      <c r="C17" s="203" t="s">
        <v>87</v>
      </c>
      <c r="D17" s="35">
        <f t="shared" ref="D17:D23" si="0">F17/1.21</f>
        <v>1.6528925619834711</v>
      </c>
      <c r="E17" s="36">
        <f t="shared" ref="E17:E23" si="1">ROUND(D17*0.21,2)</f>
        <v>0.35</v>
      </c>
      <c r="F17" s="35">
        <v>2</v>
      </c>
      <c r="G17" s="455"/>
      <c r="H17" s="387"/>
    </row>
    <row r="18" spans="1:8" ht="30">
      <c r="A18" s="111" t="s">
        <v>136</v>
      </c>
      <c r="B18" s="111" t="s">
        <v>158</v>
      </c>
      <c r="C18" s="203" t="s">
        <v>87</v>
      </c>
      <c r="D18" s="35">
        <f t="shared" si="0"/>
        <v>0.82644628099173556</v>
      </c>
      <c r="E18" s="36">
        <f t="shared" si="1"/>
        <v>0.17</v>
      </c>
      <c r="F18" s="35">
        <v>1</v>
      </c>
      <c r="G18" s="455"/>
      <c r="H18" s="387"/>
    </row>
    <row r="19" spans="1:8">
      <c r="A19" s="111" t="s">
        <v>111</v>
      </c>
      <c r="B19" s="111" t="s">
        <v>159</v>
      </c>
      <c r="C19" s="203" t="s">
        <v>160</v>
      </c>
      <c r="D19" s="35">
        <f t="shared" si="0"/>
        <v>3.71900826446281</v>
      </c>
      <c r="E19" s="36">
        <f t="shared" si="1"/>
        <v>0.78</v>
      </c>
      <c r="F19" s="35">
        <v>4.5</v>
      </c>
      <c r="G19" s="455"/>
      <c r="H19" s="387"/>
    </row>
    <row r="20" spans="1:8">
      <c r="A20" s="111" t="s">
        <v>112</v>
      </c>
      <c r="B20" s="111" t="s">
        <v>161</v>
      </c>
      <c r="C20" s="203" t="s">
        <v>162</v>
      </c>
      <c r="D20" s="35">
        <f t="shared" si="0"/>
        <v>0.82644628099173556</v>
      </c>
      <c r="E20" s="36">
        <f t="shared" si="1"/>
        <v>0.17</v>
      </c>
      <c r="F20" s="35">
        <v>1</v>
      </c>
      <c r="G20" s="455"/>
      <c r="H20" s="387"/>
    </row>
    <row r="21" spans="1:8">
      <c r="A21" s="111" t="s">
        <v>113</v>
      </c>
      <c r="B21" s="111" t="s">
        <v>164</v>
      </c>
      <c r="C21" s="203" t="s">
        <v>87</v>
      </c>
      <c r="D21" s="35">
        <f t="shared" si="0"/>
        <v>1.2396694214876034</v>
      </c>
      <c r="E21" s="36">
        <f t="shared" si="1"/>
        <v>0.26</v>
      </c>
      <c r="F21" s="35">
        <v>1.5</v>
      </c>
      <c r="G21" s="455"/>
      <c r="H21" s="387"/>
    </row>
    <row r="22" spans="1:8">
      <c r="A22" s="111" t="s">
        <v>193</v>
      </c>
      <c r="B22" s="111" t="s">
        <v>166</v>
      </c>
      <c r="C22" s="203" t="s">
        <v>167</v>
      </c>
      <c r="D22" s="35">
        <f t="shared" si="0"/>
        <v>7.0247933884297522</v>
      </c>
      <c r="E22" s="36">
        <f t="shared" si="1"/>
        <v>1.48</v>
      </c>
      <c r="F22" s="35">
        <v>8.5</v>
      </c>
      <c r="G22" s="455"/>
      <c r="H22" s="387"/>
    </row>
    <row r="23" spans="1:8">
      <c r="A23" s="111" t="s">
        <v>195</v>
      </c>
      <c r="B23" s="111" t="s">
        <v>169</v>
      </c>
      <c r="C23" s="203" t="s">
        <v>87</v>
      </c>
      <c r="D23" s="35">
        <f t="shared" si="0"/>
        <v>24.793388429752067</v>
      </c>
      <c r="E23" s="36">
        <f t="shared" si="1"/>
        <v>5.21</v>
      </c>
      <c r="F23" s="35">
        <v>30</v>
      </c>
      <c r="G23" s="455"/>
      <c r="H23" s="387"/>
    </row>
    <row r="24" spans="1:8" ht="15.75" customHeight="1">
      <c r="A24" s="251" t="s">
        <v>103</v>
      </c>
      <c r="B24" s="659" t="s">
        <v>170</v>
      </c>
      <c r="C24" s="660"/>
      <c r="D24" s="660"/>
      <c r="E24" s="660"/>
      <c r="F24" s="661"/>
    </row>
    <row r="25" spans="1:8">
      <c r="A25" s="104" t="s">
        <v>62</v>
      </c>
      <c r="B25" s="104" t="s">
        <v>171</v>
      </c>
      <c r="C25" s="34" t="s">
        <v>172</v>
      </c>
      <c r="D25" s="30">
        <v>60</v>
      </c>
      <c r="E25" s="36">
        <f t="shared" ref="E25" si="2">ROUND(D25*0.21,2)</f>
        <v>12.6</v>
      </c>
      <c r="F25" s="30">
        <f t="shared" ref="F25" si="3">D25+E25</f>
        <v>72.599999999999994</v>
      </c>
    </row>
    <row r="26" spans="1:8">
      <c r="A26" s="252" t="s">
        <v>104</v>
      </c>
      <c r="B26" s="629" t="s">
        <v>1506</v>
      </c>
      <c r="C26" s="629"/>
      <c r="D26" s="629"/>
      <c r="E26" s="629"/>
      <c r="F26" s="629"/>
    </row>
    <row r="27" spans="1:8" ht="16.5" customHeight="1">
      <c r="A27" s="104" t="s">
        <v>64</v>
      </c>
      <c r="B27" s="67" t="s">
        <v>888</v>
      </c>
      <c r="C27" s="7"/>
      <c r="D27" s="202"/>
      <c r="E27" s="202"/>
      <c r="F27" s="202"/>
    </row>
    <row r="28" spans="1:8">
      <c r="A28" s="146" t="s">
        <v>395</v>
      </c>
      <c r="B28" s="146" t="s">
        <v>889</v>
      </c>
      <c r="C28" s="40" t="s">
        <v>895</v>
      </c>
      <c r="D28" s="71">
        <v>16.53</v>
      </c>
      <c r="E28" s="36">
        <f>ROUND(D28*0.21,2)</f>
        <v>3.47</v>
      </c>
      <c r="F28" s="30">
        <v>20</v>
      </c>
    </row>
    <row r="29" spans="1:8" ht="16.5" customHeight="1">
      <c r="A29" s="104" t="s">
        <v>65</v>
      </c>
      <c r="B29" s="67" t="s">
        <v>372</v>
      </c>
      <c r="C29" s="40"/>
      <c r="D29" s="71"/>
      <c r="E29" s="36"/>
      <c r="F29" s="30"/>
    </row>
    <row r="30" spans="1:8">
      <c r="A30" s="146" t="s">
        <v>449</v>
      </c>
      <c r="B30" s="146" t="s">
        <v>890</v>
      </c>
      <c r="C30" s="40" t="s">
        <v>87</v>
      </c>
      <c r="D30" s="71">
        <v>8.26</v>
      </c>
      <c r="E30" s="36">
        <v>1.74</v>
      </c>
      <c r="F30" s="30">
        <v>10</v>
      </c>
    </row>
    <row r="31" spans="1:8">
      <c r="A31" s="146" t="s">
        <v>450</v>
      </c>
      <c r="B31" s="146" t="s">
        <v>891</v>
      </c>
      <c r="C31" s="40" t="s">
        <v>172</v>
      </c>
      <c r="D31" s="71">
        <v>206.61</v>
      </c>
      <c r="E31" s="36">
        <f>ROUND(D31*0.21,2)</f>
        <v>43.39</v>
      </c>
      <c r="F31" s="30">
        <v>250</v>
      </c>
    </row>
    <row r="32" spans="1:8" ht="31.5" customHeight="1">
      <c r="A32" s="104" t="s">
        <v>66</v>
      </c>
      <c r="B32" s="67" t="s">
        <v>894</v>
      </c>
      <c r="C32" s="40" t="s">
        <v>172</v>
      </c>
      <c r="D32" s="71">
        <v>2.48</v>
      </c>
      <c r="E32" s="36">
        <f>ROUND(D32*0.21,2)</f>
        <v>0.52</v>
      </c>
      <c r="F32" s="30">
        <v>3</v>
      </c>
    </row>
    <row r="33" spans="1:6" ht="16.5" customHeight="1">
      <c r="A33" s="104" t="s">
        <v>67</v>
      </c>
      <c r="B33" s="67" t="s">
        <v>380</v>
      </c>
      <c r="C33" s="7"/>
      <c r="D33" s="7"/>
      <c r="E33" s="7"/>
      <c r="F33" s="7"/>
    </row>
    <row r="34" spans="1:6">
      <c r="A34" s="114" t="s">
        <v>1384</v>
      </c>
      <c r="B34" s="94" t="s">
        <v>892</v>
      </c>
      <c r="C34" s="40" t="s">
        <v>87</v>
      </c>
      <c r="D34" s="71">
        <v>3.31</v>
      </c>
      <c r="E34" s="35">
        <v>0.69</v>
      </c>
      <c r="F34" s="30">
        <v>4</v>
      </c>
    </row>
    <row r="35" spans="1:6">
      <c r="A35" s="114" t="s">
        <v>1385</v>
      </c>
      <c r="B35" s="94" t="s">
        <v>892</v>
      </c>
      <c r="C35" s="40" t="s">
        <v>893</v>
      </c>
      <c r="D35" s="71">
        <v>12.4</v>
      </c>
      <c r="E35" s="35">
        <f>ROUND(D35*0.21,2)</f>
        <v>2.6</v>
      </c>
      <c r="F35" s="30">
        <v>15</v>
      </c>
    </row>
    <row r="36" spans="1:6" ht="16.5" customHeight="1">
      <c r="A36" s="252" t="s">
        <v>105</v>
      </c>
      <c r="B36" s="547" t="s">
        <v>1259</v>
      </c>
      <c r="C36" s="548"/>
      <c r="D36" s="548"/>
      <c r="E36" s="548"/>
      <c r="F36" s="549"/>
    </row>
    <row r="37" spans="1:6" ht="30">
      <c r="A37" s="104" t="s">
        <v>9</v>
      </c>
      <c r="B37" s="67" t="s">
        <v>1262</v>
      </c>
      <c r="C37" s="40" t="s">
        <v>1189</v>
      </c>
      <c r="D37" s="71">
        <v>67.349999999999994</v>
      </c>
      <c r="E37" s="35" t="s">
        <v>1687</v>
      </c>
      <c r="F37" s="30">
        <v>75.430000000000007</v>
      </c>
    </row>
    <row r="38" spans="1:6">
      <c r="A38" s="137"/>
      <c r="B38" s="510"/>
      <c r="C38" s="511"/>
      <c r="D38" s="512"/>
      <c r="E38" s="513"/>
      <c r="F38" s="514"/>
    </row>
    <row r="39" spans="1:6" ht="16.5" customHeight="1"/>
    <row r="40" spans="1:6" ht="16.5" customHeight="1">
      <c r="A40" s="535" t="s">
        <v>1482</v>
      </c>
      <c r="B40" s="535"/>
      <c r="C40" s="535"/>
      <c r="D40" s="535"/>
      <c r="E40" s="535"/>
      <c r="F40" s="535"/>
    </row>
    <row r="41" spans="1:6">
      <c r="A41" s="553" t="s">
        <v>1680</v>
      </c>
      <c r="B41" s="553"/>
      <c r="C41" s="553"/>
      <c r="D41" s="553"/>
      <c r="E41" s="553"/>
      <c r="F41" s="553"/>
    </row>
  </sheetData>
  <mergeCells count="13">
    <mergeCell ref="A41:F41"/>
    <mergeCell ref="A14:F14"/>
    <mergeCell ref="B26:F26"/>
    <mergeCell ref="B15:F15"/>
    <mergeCell ref="B24:F24"/>
    <mergeCell ref="B36:F36"/>
    <mergeCell ref="A40:F40"/>
    <mergeCell ref="C3:F3"/>
    <mergeCell ref="C4:F4"/>
    <mergeCell ref="E1:F1"/>
    <mergeCell ref="D2:F2"/>
    <mergeCell ref="B9:F9"/>
    <mergeCell ref="A6:E6"/>
  </mergeCells>
  <phoneticPr fontId="30" type="noConversion"/>
  <pageMargins left="1.1811023622047243" right="0.78740157480314965" top="0.78740157480314965" bottom="0.78740157480314965" header="0.31496062992125984" footer="0.31496062992125984"/>
  <pageSetup paperSize="9" scale="80"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pageSetUpPr fitToPage="1"/>
  </sheetPr>
  <dimension ref="A1:H20"/>
  <sheetViews>
    <sheetView workbookViewId="0">
      <selection activeCell="D2" sqref="C2:F4"/>
    </sheetView>
  </sheetViews>
  <sheetFormatPr defaultRowHeight="15"/>
  <cols>
    <col min="2" max="2" width="38.85546875" customWidth="1"/>
    <col min="3" max="3" width="12.7109375" customWidth="1"/>
    <col min="4" max="4" width="14.42578125" customWidth="1"/>
    <col min="5" max="5" width="9.42578125" customWidth="1"/>
    <col min="6" max="6" width="14.5703125" customWidth="1"/>
  </cols>
  <sheetData>
    <row r="1" spans="1:6">
      <c r="E1" s="551" t="s">
        <v>183</v>
      </c>
      <c r="F1" s="551"/>
    </row>
    <row r="2" spans="1:6">
      <c r="C2" s="9"/>
      <c r="D2" s="539" t="s">
        <v>360</v>
      </c>
      <c r="E2" s="539"/>
      <c r="F2" s="539"/>
    </row>
    <row r="3" spans="1:6">
      <c r="C3" s="541" t="s">
        <v>1788</v>
      </c>
      <c r="D3" s="541"/>
      <c r="E3" s="541"/>
      <c r="F3" s="541"/>
    </row>
    <row r="4" spans="1:6">
      <c r="C4" s="541" t="s">
        <v>1787</v>
      </c>
      <c r="D4" s="541"/>
      <c r="E4" s="541"/>
      <c r="F4" s="541"/>
    </row>
    <row r="6" spans="1:6" ht="15.75">
      <c r="A6" s="662" t="s">
        <v>345</v>
      </c>
      <c r="B6" s="662"/>
      <c r="C6" s="662"/>
      <c r="D6" s="662"/>
      <c r="E6" s="662"/>
      <c r="F6" s="662"/>
    </row>
    <row r="8" spans="1:6" ht="29.25">
      <c r="A8" s="45" t="s">
        <v>0</v>
      </c>
      <c r="B8" s="70" t="s">
        <v>1</v>
      </c>
      <c r="C8" s="70" t="s">
        <v>2</v>
      </c>
      <c r="D8" s="70" t="s">
        <v>362</v>
      </c>
      <c r="E8" s="70" t="s">
        <v>363</v>
      </c>
      <c r="F8" s="70" t="s">
        <v>364</v>
      </c>
    </row>
    <row r="9" spans="1:6" ht="15.75">
      <c r="A9" s="249" t="s">
        <v>3</v>
      </c>
      <c r="B9" s="663" t="s">
        <v>175</v>
      </c>
      <c r="C9" s="664"/>
      <c r="D9" s="664"/>
      <c r="E9" s="664"/>
      <c r="F9" s="665"/>
    </row>
    <row r="10" spans="1:6">
      <c r="A10" s="69" t="s">
        <v>4</v>
      </c>
      <c r="B10" s="62" t="s">
        <v>176</v>
      </c>
      <c r="C10" s="3" t="s">
        <v>87</v>
      </c>
      <c r="D10" s="37">
        <v>7</v>
      </c>
      <c r="E10" s="6">
        <f t="shared" ref="E10:E17" si="0">ROUND(D10*0.21,2)</f>
        <v>1.47</v>
      </c>
      <c r="F10" s="37">
        <f t="shared" ref="F10:F17" si="1">D10+E10</f>
        <v>8.4700000000000006</v>
      </c>
    </row>
    <row r="11" spans="1:6">
      <c r="A11" s="69" t="s">
        <v>5</v>
      </c>
      <c r="B11" s="62" t="s">
        <v>177</v>
      </c>
      <c r="C11" s="3" t="s">
        <v>87</v>
      </c>
      <c r="D11" s="37">
        <v>5.4</v>
      </c>
      <c r="E11" s="6">
        <f t="shared" si="0"/>
        <v>1.1299999999999999</v>
      </c>
      <c r="F11" s="37">
        <f t="shared" si="1"/>
        <v>6.53</v>
      </c>
    </row>
    <row r="12" spans="1:6">
      <c r="A12" s="69" t="s">
        <v>6</v>
      </c>
      <c r="B12" s="62" t="s">
        <v>178</v>
      </c>
      <c r="C12" s="3" t="s">
        <v>87</v>
      </c>
      <c r="D12" s="37">
        <v>1.3</v>
      </c>
      <c r="E12" s="6">
        <f t="shared" si="0"/>
        <v>0.27</v>
      </c>
      <c r="F12" s="37">
        <f t="shared" si="1"/>
        <v>1.57</v>
      </c>
    </row>
    <row r="13" spans="1:6">
      <c r="A13" s="69" t="s">
        <v>7</v>
      </c>
      <c r="B13" s="62" t="s">
        <v>179</v>
      </c>
      <c r="C13" s="3" t="s">
        <v>87</v>
      </c>
      <c r="D13" s="37">
        <v>1.75</v>
      </c>
      <c r="E13" s="6">
        <f t="shared" si="0"/>
        <v>0.37</v>
      </c>
      <c r="F13" s="37">
        <f t="shared" si="1"/>
        <v>2.12</v>
      </c>
    </row>
    <row r="14" spans="1:6" ht="30">
      <c r="A14" s="69" t="s">
        <v>135</v>
      </c>
      <c r="B14" s="62" t="s">
        <v>1115</v>
      </c>
      <c r="C14" s="3" t="s">
        <v>87</v>
      </c>
      <c r="D14" s="71">
        <v>1.65</v>
      </c>
      <c r="E14" s="6">
        <f t="shared" si="0"/>
        <v>0.35</v>
      </c>
      <c r="F14" s="37">
        <f t="shared" si="1"/>
        <v>2</v>
      </c>
    </row>
    <row r="15" spans="1:6" ht="15.75">
      <c r="A15" s="249" t="s">
        <v>102</v>
      </c>
      <c r="B15" s="663" t="s">
        <v>180</v>
      </c>
      <c r="C15" s="664"/>
      <c r="D15" s="664"/>
      <c r="E15" s="664"/>
      <c r="F15" s="665"/>
    </row>
    <row r="16" spans="1:6" ht="30">
      <c r="A16" s="69" t="s">
        <v>56</v>
      </c>
      <c r="B16" s="62" t="s">
        <v>181</v>
      </c>
      <c r="C16" s="3" t="s">
        <v>986</v>
      </c>
      <c r="D16" s="37">
        <v>1.55</v>
      </c>
      <c r="E16" s="6">
        <f t="shared" si="0"/>
        <v>0.33</v>
      </c>
      <c r="F16" s="37">
        <f t="shared" si="1"/>
        <v>1.8800000000000001</v>
      </c>
    </row>
    <row r="17" spans="1:8">
      <c r="A17" s="69" t="s">
        <v>59</v>
      </c>
      <c r="B17" s="62" t="s">
        <v>182</v>
      </c>
      <c r="C17" s="3" t="s">
        <v>986</v>
      </c>
      <c r="D17" s="37">
        <v>0.25</v>
      </c>
      <c r="E17" s="6">
        <f t="shared" si="0"/>
        <v>0.05</v>
      </c>
      <c r="F17" s="37">
        <f t="shared" si="1"/>
        <v>0.3</v>
      </c>
      <c r="H17" s="80"/>
    </row>
    <row r="20" spans="1:8">
      <c r="A20" s="535"/>
      <c r="B20" s="535"/>
      <c r="C20" s="535"/>
      <c r="D20" s="535"/>
      <c r="E20" s="535"/>
      <c r="F20" s="535"/>
    </row>
  </sheetData>
  <mergeCells count="8">
    <mergeCell ref="A20:F20"/>
    <mergeCell ref="C3:F3"/>
    <mergeCell ref="C4:F4"/>
    <mergeCell ref="E1:F1"/>
    <mergeCell ref="D2:F2"/>
    <mergeCell ref="A6:F6"/>
    <mergeCell ref="B9:F9"/>
    <mergeCell ref="B15:F15"/>
  </mergeCells>
  <pageMargins left="1.1811023622047243" right="0.78740157480314965" top="0.78740157480314965" bottom="0.78740157480314965" header="0.31496062992125984" footer="0.31496062992125984"/>
  <pageSetup paperSize="9" scale="93"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A1:G30"/>
  <sheetViews>
    <sheetView workbookViewId="0">
      <pane ySplit="8" topLeftCell="A15" activePane="bottomLeft" state="frozen"/>
      <selection pane="bottomLeft" activeCell="C2" sqref="C2:F4"/>
    </sheetView>
  </sheetViews>
  <sheetFormatPr defaultRowHeight="15"/>
  <cols>
    <col min="1" max="1" width="12.42578125" customWidth="1"/>
    <col min="2" max="2" width="51.28515625" customWidth="1"/>
    <col min="3" max="3" width="21.28515625" customWidth="1"/>
    <col min="4" max="4" width="15" style="27" customWidth="1"/>
    <col min="5" max="5" width="9.42578125" customWidth="1"/>
    <col min="6" max="6" width="14.5703125" customWidth="1"/>
    <col min="7" max="7" width="38.85546875" customWidth="1"/>
    <col min="243" max="243" width="7.42578125" customWidth="1"/>
    <col min="244" max="244" width="34.85546875" customWidth="1"/>
    <col min="245" max="245" width="11.140625" customWidth="1"/>
    <col min="246" max="246" width="14.140625" customWidth="1"/>
    <col min="247" max="247" width="12.85546875" customWidth="1"/>
    <col min="499" max="499" width="7.42578125" customWidth="1"/>
    <col min="500" max="500" width="34.85546875" customWidth="1"/>
    <col min="501" max="501" width="11.140625" customWidth="1"/>
    <col min="502" max="502" width="14.140625" customWidth="1"/>
    <col min="503" max="503" width="12.85546875" customWidth="1"/>
    <col min="755" max="755" width="7.42578125" customWidth="1"/>
    <col min="756" max="756" width="34.85546875" customWidth="1"/>
    <col min="757" max="757" width="11.140625" customWidth="1"/>
    <col min="758" max="758" width="14.140625" customWidth="1"/>
    <col min="759" max="759" width="12.85546875" customWidth="1"/>
    <col min="1011" max="1011" width="7.42578125" customWidth="1"/>
    <col min="1012" max="1012" width="34.85546875" customWidth="1"/>
    <col min="1013" max="1013" width="11.140625" customWidth="1"/>
    <col min="1014" max="1014" width="14.140625" customWidth="1"/>
    <col min="1015" max="1015" width="12.85546875" customWidth="1"/>
    <col min="1267" max="1267" width="7.42578125" customWidth="1"/>
    <col min="1268" max="1268" width="34.85546875" customWidth="1"/>
    <col min="1269" max="1269" width="11.140625" customWidth="1"/>
    <col min="1270" max="1270" width="14.140625" customWidth="1"/>
    <col min="1271" max="1271" width="12.85546875" customWidth="1"/>
    <col min="1523" max="1523" width="7.42578125" customWidth="1"/>
    <col min="1524" max="1524" width="34.85546875" customWidth="1"/>
    <col min="1525" max="1525" width="11.140625" customWidth="1"/>
    <col min="1526" max="1526" width="14.140625" customWidth="1"/>
    <col min="1527" max="1527" width="12.85546875" customWidth="1"/>
    <col min="1779" max="1779" width="7.42578125" customWidth="1"/>
    <col min="1780" max="1780" width="34.85546875" customWidth="1"/>
    <col min="1781" max="1781" width="11.140625" customWidth="1"/>
    <col min="1782" max="1782" width="14.140625" customWidth="1"/>
    <col min="1783" max="1783" width="12.85546875" customWidth="1"/>
    <col min="2035" max="2035" width="7.42578125" customWidth="1"/>
    <col min="2036" max="2036" width="34.85546875" customWidth="1"/>
    <col min="2037" max="2037" width="11.140625" customWidth="1"/>
    <col min="2038" max="2038" width="14.140625" customWidth="1"/>
    <col min="2039" max="2039" width="12.85546875" customWidth="1"/>
    <col min="2291" max="2291" width="7.42578125" customWidth="1"/>
    <col min="2292" max="2292" width="34.85546875" customWidth="1"/>
    <col min="2293" max="2293" width="11.140625" customWidth="1"/>
    <col min="2294" max="2294" width="14.140625" customWidth="1"/>
    <col min="2295" max="2295" width="12.85546875" customWidth="1"/>
    <col min="2547" max="2547" width="7.42578125" customWidth="1"/>
    <col min="2548" max="2548" width="34.85546875" customWidth="1"/>
    <col min="2549" max="2549" width="11.140625" customWidth="1"/>
    <col min="2550" max="2550" width="14.140625" customWidth="1"/>
    <col min="2551" max="2551" width="12.85546875" customWidth="1"/>
    <col min="2803" max="2803" width="7.42578125" customWidth="1"/>
    <col min="2804" max="2804" width="34.85546875" customWidth="1"/>
    <col min="2805" max="2805" width="11.140625" customWidth="1"/>
    <col min="2806" max="2806" width="14.140625" customWidth="1"/>
    <col min="2807" max="2807" width="12.85546875" customWidth="1"/>
    <col min="3059" max="3059" width="7.42578125" customWidth="1"/>
    <col min="3060" max="3060" width="34.85546875" customWidth="1"/>
    <col min="3061" max="3061" width="11.140625" customWidth="1"/>
    <col min="3062" max="3062" width="14.140625" customWidth="1"/>
    <col min="3063" max="3063" width="12.85546875" customWidth="1"/>
    <col min="3315" max="3315" width="7.42578125" customWidth="1"/>
    <col min="3316" max="3316" width="34.85546875" customWidth="1"/>
    <col min="3317" max="3317" width="11.140625" customWidth="1"/>
    <col min="3318" max="3318" width="14.140625" customWidth="1"/>
    <col min="3319" max="3319" width="12.85546875" customWidth="1"/>
    <col min="3571" max="3571" width="7.42578125" customWidth="1"/>
    <col min="3572" max="3572" width="34.85546875" customWidth="1"/>
    <col min="3573" max="3573" width="11.140625" customWidth="1"/>
    <col min="3574" max="3574" width="14.140625" customWidth="1"/>
    <col min="3575" max="3575" width="12.85546875" customWidth="1"/>
    <col min="3827" max="3827" width="7.42578125" customWidth="1"/>
    <col min="3828" max="3828" width="34.85546875" customWidth="1"/>
    <col min="3829" max="3829" width="11.140625" customWidth="1"/>
    <col min="3830" max="3830" width="14.140625" customWidth="1"/>
    <col min="3831" max="3831" width="12.85546875" customWidth="1"/>
    <col min="4083" max="4083" width="7.42578125" customWidth="1"/>
    <col min="4084" max="4084" width="34.85546875" customWidth="1"/>
    <col min="4085" max="4085" width="11.140625" customWidth="1"/>
    <col min="4086" max="4086" width="14.140625" customWidth="1"/>
    <col min="4087" max="4087" width="12.85546875" customWidth="1"/>
    <col min="4339" max="4339" width="7.42578125" customWidth="1"/>
    <col min="4340" max="4340" width="34.85546875" customWidth="1"/>
    <col min="4341" max="4341" width="11.140625" customWidth="1"/>
    <col min="4342" max="4342" width="14.140625" customWidth="1"/>
    <col min="4343" max="4343" width="12.85546875" customWidth="1"/>
    <col min="4595" max="4595" width="7.42578125" customWidth="1"/>
    <col min="4596" max="4596" width="34.85546875" customWidth="1"/>
    <col min="4597" max="4597" width="11.140625" customWidth="1"/>
    <col min="4598" max="4598" width="14.140625" customWidth="1"/>
    <col min="4599" max="4599" width="12.85546875" customWidth="1"/>
    <col min="4851" max="4851" width="7.42578125" customWidth="1"/>
    <col min="4852" max="4852" width="34.85546875" customWidth="1"/>
    <col min="4853" max="4853" width="11.140625" customWidth="1"/>
    <col min="4854" max="4854" width="14.140625" customWidth="1"/>
    <col min="4855" max="4855" width="12.85546875" customWidth="1"/>
    <col min="5107" max="5107" width="7.42578125" customWidth="1"/>
    <col min="5108" max="5108" width="34.85546875" customWidth="1"/>
    <col min="5109" max="5109" width="11.140625" customWidth="1"/>
    <col min="5110" max="5110" width="14.140625" customWidth="1"/>
    <col min="5111" max="5111" width="12.85546875" customWidth="1"/>
    <col min="5363" max="5363" width="7.42578125" customWidth="1"/>
    <col min="5364" max="5364" width="34.85546875" customWidth="1"/>
    <col min="5365" max="5365" width="11.140625" customWidth="1"/>
    <col min="5366" max="5366" width="14.140625" customWidth="1"/>
    <col min="5367" max="5367" width="12.85546875" customWidth="1"/>
    <col min="5619" max="5619" width="7.42578125" customWidth="1"/>
    <col min="5620" max="5620" width="34.85546875" customWidth="1"/>
    <col min="5621" max="5621" width="11.140625" customWidth="1"/>
    <col min="5622" max="5622" width="14.140625" customWidth="1"/>
    <col min="5623" max="5623" width="12.85546875" customWidth="1"/>
    <col min="5875" max="5875" width="7.42578125" customWidth="1"/>
    <col min="5876" max="5876" width="34.85546875" customWidth="1"/>
    <col min="5877" max="5877" width="11.140625" customWidth="1"/>
    <col min="5878" max="5878" width="14.140625" customWidth="1"/>
    <col min="5879" max="5879" width="12.85546875" customWidth="1"/>
    <col min="6131" max="6131" width="7.42578125" customWidth="1"/>
    <col min="6132" max="6132" width="34.85546875" customWidth="1"/>
    <col min="6133" max="6133" width="11.140625" customWidth="1"/>
    <col min="6134" max="6134" width="14.140625" customWidth="1"/>
    <col min="6135" max="6135" width="12.85546875" customWidth="1"/>
    <col min="6387" max="6387" width="7.42578125" customWidth="1"/>
    <col min="6388" max="6388" width="34.85546875" customWidth="1"/>
    <col min="6389" max="6389" width="11.140625" customWidth="1"/>
    <col min="6390" max="6390" width="14.140625" customWidth="1"/>
    <col min="6391" max="6391" width="12.85546875" customWidth="1"/>
    <col min="6643" max="6643" width="7.42578125" customWidth="1"/>
    <col min="6644" max="6644" width="34.85546875" customWidth="1"/>
    <col min="6645" max="6645" width="11.140625" customWidth="1"/>
    <col min="6646" max="6646" width="14.140625" customWidth="1"/>
    <col min="6647" max="6647" width="12.85546875" customWidth="1"/>
    <col min="6899" max="6899" width="7.42578125" customWidth="1"/>
    <col min="6900" max="6900" width="34.85546875" customWidth="1"/>
    <col min="6901" max="6901" width="11.140625" customWidth="1"/>
    <col min="6902" max="6902" width="14.140625" customWidth="1"/>
    <col min="6903" max="6903" width="12.85546875" customWidth="1"/>
    <col min="7155" max="7155" width="7.42578125" customWidth="1"/>
    <col min="7156" max="7156" width="34.85546875" customWidth="1"/>
    <col min="7157" max="7157" width="11.140625" customWidth="1"/>
    <col min="7158" max="7158" width="14.140625" customWidth="1"/>
    <col min="7159" max="7159" width="12.85546875" customWidth="1"/>
    <col min="7411" max="7411" width="7.42578125" customWidth="1"/>
    <col min="7412" max="7412" width="34.85546875" customWidth="1"/>
    <col min="7413" max="7413" width="11.140625" customWidth="1"/>
    <col min="7414" max="7414" width="14.140625" customWidth="1"/>
    <col min="7415" max="7415" width="12.85546875" customWidth="1"/>
    <col min="7667" max="7667" width="7.42578125" customWidth="1"/>
    <col min="7668" max="7668" width="34.85546875" customWidth="1"/>
    <col min="7669" max="7669" width="11.140625" customWidth="1"/>
    <col min="7670" max="7670" width="14.140625" customWidth="1"/>
    <col min="7671" max="7671" width="12.85546875" customWidth="1"/>
    <col min="7923" max="7923" width="7.42578125" customWidth="1"/>
    <col min="7924" max="7924" width="34.85546875" customWidth="1"/>
    <col min="7925" max="7925" width="11.140625" customWidth="1"/>
    <col min="7926" max="7926" width="14.140625" customWidth="1"/>
    <col min="7927" max="7927" width="12.85546875" customWidth="1"/>
    <col min="8179" max="8179" width="7.42578125" customWidth="1"/>
    <col min="8180" max="8180" width="34.85546875" customWidth="1"/>
    <col min="8181" max="8181" width="11.140625" customWidth="1"/>
    <col min="8182" max="8182" width="14.140625" customWidth="1"/>
    <col min="8183" max="8183" width="12.85546875" customWidth="1"/>
    <col min="8435" max="8435" width="7.42578125" customWidth="1"/>
    <col min="8436" max="8436" width="34.85546875" customWidth="1"/>
    <col min="8437" max="8437" width="11.140625" customWidth="1"/>
    <col min="8438" max="8438" width="14.140625" customWidth="1"/>
    <col min="8439" max="8439" width="12.85546875" customWidth="1"/>
    <col min="8691" max="8691" width="7.42578125" customWidth="1"/>
    <col min="8692" max="8692" width="34.85546875" customWidth="1"/>
    <col min="8693" max="8693" width="11.140625" customWidth="1"/>
    <col min="8694" max="8694" width="14.140625" customWidth="1"/>
    <col min="8695" max="8695" width="12.85546875" customWidth="1"/>
    <col min="8947" max="8947" width="7.42578125" customWidth="1"/>
    <col min="8948" max="8948" width="34.85546875" customWidth="1"/>
    <col min="8949" max="8949" width="11.140625" customWidth="1"/>
    <col min="8950" max="8950" width="14.140625" customWidth="1"/>
    <col min="8951" max="8951" width="12.85546875" customWidth="1"/>
    <col min="9203" max="9203" width="7.42578125" customWidth="1"/>
    <col min="9204" max="9204" width="34.85546875" customWidth="1"/>
    <col min="9205" max="9205" width="11.140625" customWidth="1"/>
    <col min="9206" max="9206" width="14.140625" customWidth="1"/>
    <col min="9207" max="9207" width="12.85546875" customWidth="1"/>
    <col min="9459" max="9459" width="7.42578125" customWidth="1"/>
    <col min="9460" max="9460" width="34.85546875" customWidth="1"/>
    <col min="9461" max="9461" width="11.140625" customWidth="1"/>
    <col min="9462" max="9462" width="14.140625" customWidth="1"/>
    <col min="9463" max="9463" width="12.85546875" customWidth="1"/>
    <col min="9715" max="9715" width="7.42578125" customWidth="1"/>
    <col min="9716" max="9716" width="34.85546875" customWidth="1"/>
    <col min="9717" max="9717" width="11.140625" customWidth="1"/>
    <col min="9718" max="9718" width="14.140625" customWidth="1"/>
    <col min="9719" max="9719" width="12.85546875" customWidth="1"/>
    <col min="9971" max="9971" width="7.42578125" customWidth="1"/>
    <col min="9972" max="9972" width="34.85546875" customWidth="1"/>
    <col min="9973" max="9973" width="11.140625" customWidth="1"/>
    <col min="9974" max="9974" width="14.140625" customWidth="1"/>
    <col min="9975" max="9975" width="12.85546875" customWidth="1"/>
    <col min="10227" max="10227" width="7.42578125" customWidth="1"/>
    <col min="10228" max="10228" width="34.85546875" customWidth="1"/>
    <col min="10229" max="10229" width="11.140625" customWidth="1"/>
    <col min="10230" max="10230" width="14.140625" customWidth="1"/>
    <col min="10231" max="10231" width="12.85546875" customWidth="1"/>
    <col min="10483" max="10483" width="7.42578125" customWidth="1"/>
    <col min="10484" max="10484" width="34.85546875" customWidth="1"/>
    <col min="10485" max="10485" width="11.140625" customWidth="1"/>
    <col min="10486" max="10486" width="14.140625" customWidth="1"/>
    <col min="10487" max="10487" width="12.85546875" customWidth="1"/>
    <col min="10739" max="10739" width="7.42578125" customWidth="1"/>
    <col min="10740" max="10740" width="34.85546875" customWidth="1"/>
    <col min="10741" max="10741" width="11.140625" customWidth="1"/>
    <col min="10742" max="10742" width="14.140625" customWidth="1"/>
    <col min="10743" max="10743" width="12.85546875" customWidth="1"/>
    <col min="10995" max="10995" width="7.42578125" customWidth="1"/>
    <col min="10996" max="10996" width="34.85546875" customWidth="1"/>
    <col min="10997" max="10997" width="11.140625" customWidth="1"/>
    <col min="10998" max="10998" width="14.140625" customWidth="1"/>
    <col min="10999" max="10999" width="12.85546875" customWidth="1"/>
    <col min="11251" max="11251" width="7.42578125" customWidth="1"/>
    <col min="11252" max="11252" width="34.85546875" customWidth="1"/>
    <col min="11253" max="11253" width="11.140625" customWidth="1"/>
    <col min="11254" max="11254" width="14.140625" customWidth="1"/>
    <col min="11255" max="11255" width="12.85546875" customWidth="1"/>
    <col min="11507" max="11507" width="7.42578125" customWidth="1"/>
    <col min="11508" max="11508" width="34.85546875" customWidth="1"/>
    <col min="11509" max="11509" width="11.140625" customWidth="1"/>
    <col min="11510" max="11510" width="14.140625" customWidth="1"/>
    <col min="11511" max="11511" width="12.85546875" customWidth="1"/>
    <col min="11763" max="11763" width="7.42578125" customWidth="1"/>
    <col min="11764" max="11764" width="34.85546875" customWidth="1"/>
    <col min="11765" max="11765" width="11.140625" customWidth="1"/>
    <col min="11766" max="11766" width="14.140625" customWidth="1"/>
    <col min="11767" max="11767" width="12.85546875" customWidth="1"/>
    <col min="12019" max="12019" width="7.42578125" customWidth="1"/>
    <col min="12020" max="12020" width="34.85546875" customWidth="1"/>
    <col min="12021" max="12021" width="11.140625" customWidth="1"/>
    <col min="12022" max="12022" width="14.140625" customWidth="1"/>
    <col min="12023" max="12023" width="12.85546875" customWidth="1"/>
    <col min="12275" max="12275" width="7.42578125" customWidth="1"/>
    <col min="12276" max="12276" width="34.85546875" customWidth="1"/>
    <col min="12277" max="12277" width="11.140625" customWidth="1"/>
    <col min="12278" max="12278" width="14.140625" customWidth="1"/>
    <col min="12279" max="12279" width="12.85546875" customWidth="1"/>
    <col min="12531" max="12531" width="7.42578125" customWidth="1"/>
    <col min="12532" max="12532" width="34.85546875" customWidth="1"/>
    <col min="12533" max="12533" width="11.140625" customWidth="1"/>
    <col min="12534" max="12534" width="14.140625" customWidth="1"/>
    <col min="12535" max="12535" width="12.85546875" customWidth="1"/>
    <col min="12787" max="12787" width="7.42578125" customWidth="1"/>
    <col min="12788" max="12788" width="34.85546875" customWidth="1"/>
    <col min="12789" max="12789" width="11.140625" customWidth="1"/>
    <col min="12790" max="12790" width="14.140625" customWidth="1"/>
    <col min="12791" max="12791" width="12.85546875" customWidth="1"/>
    <col min="13043" max="13043" width="7.42578125" customWidth="1"/>
    <col min="13044" max="13044" width="34.85546875" customWidth="1"/>
    <col min="13045" max="13045" width="11.140625" customWidth="1"/>
    <col min="13046" max="13046" width="14.140625" customWidth="1"/>
    <col min="13047" max="13047" width="12.85546875" customWidth="1"/>
    <col min="13299" max="13299" width="7.42578125" customWidth="1"/>
    <col min="13300" max="13300" width="34.85546875" customWidth="1"/>
    <col min="13301" max="13301" width="11.140625" customWidth="1"/>
    <col min="13302" max="13302" width="14.140625" customWidth="1"/>
    <col min="13303" max="13303" width="12.85546875" customWidth="1"/>
    <col min="13555" max="13555" width="7.42578125" customWidth="1"/>
    <col min="13556" max="13556" width="34.85546875" customWidth="1"/>
    <col min="13557" max="13557" width="11.140625" customWidth="1"/>
    <col min="13558" max="13558" width="14.140625" customWidth="1"/>
    <col min="13559" max="13559" width="12.85546875" customWidth="1"/>
    <col min="13811" max="13811" width="7.42578125" customWidth="1"/>
    <col min="13812" max="13812" width="34.85546875" customWidth="1"/>
    <col min="13813" max="13813" width="11.140625" customWidth="1"/>
    <col min="13814" max="13814" width="14.140625" customWidth="1"/>
    <col min="13815" max="13815" width="12.85546875" customWidth="1"/>
    <col min="14067" max="14067" width="7.42578125" customWidth="1"/>
    <col min="14068" max="14068" width="34.85546875" customWidth="1"/>
    <col min="14069" max="14069" width="11.140625" customWidth="1"/>
    <col min="14070" max="14070" width="14.140625" customWidth="1"/>
    <col min="14071" max="14071" width="12.85546875" customWidth="1"/>
    <col min="14323" max="14323" width="7.42578125" customWidth="1"/>
    <col min="14324" max="14324" width="34.85546875" customWidth="1"/>
    <col min="14325" max="14325" width="11.140625" customWidth="1"/>
    <col min="14326" max="14326" width="14.140625" customWidth="1"/>
    <col min="14327" max="14327" width="12.85546875" customWidth="1"/>
    <col min="14579" max="14579" width="7.42578125" customWidth="1"/>
    <col min="14580" max="14580" width="34.85546875" customWidth="1"/>
    <col min="14581" max="14581" width="11.140625" customWidth="1"/>
    <col min="14582" max="14582" width="14.140625" customWidth="1"/>
    <col min="14583" max="14583" width="12.85546875" customWidth="1"/>
    <col min="14835" max="14835" width="7.42578125" customWidth="1"/>
    <col min="14836" max="14836" width="34.85546875" customWidth="1"/>
    <col min="14837" max="14837" width="11.140625" customWidth="1"/>
    <col min="14838" max="14838" width="14.140625" customWidth="1"/>
    <col min="14839" max="14839" width="12.85546875" customWidth="1"/>
    <col min="15091" max="15091" width="7.42578125" customWidth="1"/>
    <col min="15092" max="15092" width="34.85546875" customWidth="1"/>
    <col min="15093" max="15093" width="11.140625" customWidth="1"/>
    <col min="15094" max="15094" width="14.140625" customWidth="1"/>
    <col min="15095" max="15095" width="12.85546875" customWidth="1"/>
    <col min="15347" max="15347" width="7.42578125" customWidth="1"/>
    <col min="15348" max="15348" width="34.85546875" customWidth="1"/>
    <col min="15349" max="15349" width="11.140625" customWidth="1"/>
    <col min="15350" max="15350" width="14.140625" customWidth="1"/>
    <col min="15351" max="15351" width="12.85546875" customWidth="1"/>
    <col min="15603" max="15603" width="7.42578125" customWidth="1"/>
    <col min="15604" max="15604" width="34.85546875" customWidth="1"/>
    <col min="15605" max="15605" width="11.140625" customWidth="1"/>
    <col min="15606" max="15606" width="14.140625" customWidth="1"/>
    <col min="15607" max="15607" width="12.85546875" customWidth="1"/>
    <col min="15859" max="15859" width="7.42578125" customWidth="1"/>
    <col min="15860" max="15860" width="34.85546875" customWidth="1"/>
    <col min="15861" max="15861" width="11.140625" customWidth="1"/>
    <col min="15862" max="15862" width="14.140625" customWidth="1"/>
    <col min="15863" max="15863" width="12.85546875" customWidth="1"/>
    <col min="16115" max="16115" width="7.42578125" customWidth="1"/>
    <col min="16116" max="16116" width="34.85546875" customWidth="1"/>
    <col min="16117" max="16117" width="11.140625" customWidth="1"/>
    <col min="16118" max="16118" width="14.140625" customWidth="1"/>
    <col min="16119" max="16119" width="12.85546875" customWidth="1"/>
  </cols>
  <sheetData>
    <row r="1" spans="1:7">
      <c r="E1" s="551" t="s">
        <v>357</v>
      </c>
      <c r="F1" s="551"/>
    </row>
    <row r="2" spans="1:7">
      <c r="C2" s="9"/>
      <c r="D2" s="539" t="s">
        <v>360</v>
      </c>
      <c r="E2" s="539"/>
      <c r="F2" s="539"/>
    </row>
    <row r="3" spans="1:7">
      <c r="C3" s="541" t="s">
        <v>1788</v>
      </c>
      <c r="D3" s="541"/>
      <c r="E3" s="541"/>
      <c r="F3" s="541"/>
    </row>
    <row r="4" spans="1:7">
      <c r="C4" s="541" t="s">
        <v>1787</v>
      </c>
      <c r="D4" s="541"/>
      <c r="E4" s="541"/>
      <c r="F4" s="541"/>
    </row>
    <row r="6" spans="1:7" ht="15.75" customHeight="1">
      <c r="A6" s="673" t="s">
        <v>349</v>
      </c>
      <c r="B6" s="673"/>
      <c r="C6" s="673"/>
      <c r="D6" s="673"/>
      <c r="E6" s="673"/>
      <c r="F6" s="673"/>
    </row>
    <row r="7" spans="1:7" ht="15.75" customHeight="1">
      <c r="A7" s="43"/>
      <c r="B7" s="44"/>
      <c r="C7" s="44"/>
    </row>
    <row r="8" spans="1:7" ht="52.5" customHeight="1">
      <c r="A8" s="45" t="s">
        <v>0</v>
      </c>
      <c r="B8" s="97" t="s">
        <v>1</v>
      </c>
      <c r="C8" s="70" t="s">
        <v>2</v>
      </c>
      <c r="D8" s="70" t="s">
        <v>362</v>
      </c>
      <c r="E8" s="70" t="s">
        <v>363</v>
      </c>
      <c r="F8" s="70" t="s">
        <v>364</v>
      </c>
    </row>
    <row r="9" spans="1:7" ht="15.75" customHeight="1">
      <c r="A9" s="254" t="s">
        <v>3</v>
      </c>
      <c r="B9" s="666" t="s">
        <v>350</v>
      </c>
      <c r="C9" s="667"/>
      <c r="D9" s="667"/>
      <c r="E9" s="667"/>
      <c r="F9" s="668"/>
    </row>
    <row r="10" spans="1:7" ht="31.5">
      <c r="A10" s="84" t="s">
        <v>4</v>
      </c>
      <c r="B10" s="116" t="s">
        <v>352</v>
      </c>
      <c r="C10" s="296" t="s">
        <v>87</v>
      </c>
      <c r="D10" s="30">
        <v>5</v>
      </c>
      <c r="E10" s="30">
        <f t="shared" ref="E10:E25" si="0">ROUND(D10*21%,2)</f>
        <v>1.05</v>
      </c>
      <c r="F10" s="30">
        <f t="shared" ref="F10:F23" si="1">D10+E10</f>
        <v>6.05</v>
      </c>
      <c r="G10" s="295"/>
    </row>
    <row r="11" spans="1:7" ht="31.5">
      <c r="A11" s="84" t="s">
        <v>5</v>
      </c>
      <c r="B11" s="116" t="s">
        <v>1237</v>
      </c>
      <c r="C11" s="205"/>
      <c r="D11" s="30"/>
      <c r="E11" s="30"/>
      <c r="F11" s="30"/>
      <c r="G11" s="295"/>
    </row>
    <row r="12" spans="1:7" ht="15.75">
      <c r="A12" s="84" t="s">
        <v>433</v>
      </c>
      <c r="B12" s="116" t="s">
        <v>1238</v>
      </c>
      <c r="C12" s="205" t="s">
        <v>87</v>
      </c>
      <c r="D12" s="30">
        <v>14.23</v>
      </c>
      <c r="E12" s="30">
        <v>2.99</v>
      </c>
      <c r="F12" s="30">
        <v>17.22</v>
      </c>
      <c r="G12" s="295"/>
    </row>
    <row r="13" spans="1:7" ht="15.75">
      <c r="A13" s="84" t="s">
        <v>434</v>
      </c>
      <c r="B13" s="116" t="s">
        <v>1239</v>
      </c>
      <c r="C13" s="205" t="s">
        <v>87</v>
      </c>
      <c r="D13" s="30">
        <v>7.11</v>
      </c>
      <c r="E13" s="30">
        <v>1.5</v>
      </c>
      <c r="F13" s="30">
        <v>8.61</v>
      </c>
      <c r="G13" s="295"/>
    </row>
    <row r="14" spans="1:7" ht="31.5">
      <c r="A14" s="298" t="s">
        <v>6</v>
      </c>
      <c r="B14" s="297" t="s">
        <v>1240</v>
      </c>
      <c r="C14" s="205"/>
      <c r="D14" s="30"/>
      <c r="E14" s="30"/>
      <c r="F14" s="30"/>
      <c r="G14" s="295"/>
    </row>
    <row r="15" spans="1:7" ht="15.75">
      <c r="A15" s="84" t="s">
        <v>1038</v>
      </c>
      <c r="B15" s="116" t="s">
        <v>1238</v>
      </c>
      <c r="C15" s="205" t="s">
        <v>87</v>
      </c>
      <c r="D15" s="30">
        <v>20.46</v>
      </c>
      <c r="E15" s="30">
        <v>4.3</v>
      </c>
      <c r="F15" s="30">
        <v>24.76</v>
      </c>
      <c r="G15" s="295"/>
    </row>
    <row r="16" spans="1:7" ht="15.75">
      <c r="A16" s="84" t="s">
        <v>1241</v>
      </c>
      <c r="B16" s="116" t="s">
        <v>1239</v>
      </c>
      <c r="C16" s="205" t="s">
        <v>87</v>
      </c>
      <c r="D16" s="30">
        <v>10.23</v>
      </c>
      <c r="E16" s="30">
        <v>2.15</v>
      </c>
      <c r="F16" s="30">
        <v>12.38</v>
      </c>
      <c r="G16" s="295"/>
    </row>
    <row r="17" spans="1:7" ht="31.5">
      <c r="A17" s="298" t="s">
        <v>7</v>
      </c>
      <c r="B17" s="297" t="s">
        <v>1242</v>
      </c>
      <c r="C17" s="205"/>
      <c r="D17" s="30"/>
      <c r="E17" s="30"/>
      <c r="F17" s="30"/>
      <c r="G17" s="295"/>
    </row>
    <row r="18" spans="1:7" ht="15.75">
      <c r="A18" s="84" t="s">
        <v>815</v>
      </c>
      <c r="B18" s="116" t="s">
        <v>1238</v>
      </c>
      <c r="C18" s="205" t="s">
        <v>87</v>
      </c>
      <c r="D18" s="30">
        <v>7.11</v>
      </c>
      <c r="E18" s="30">
        <v>1.49</v>
      </c>
      <c r="F18" s="30">
        <v>8.6</v>
      </c>
      <c r="G18" s="295"/>
    </row>
    <row r="19" spans="1:7" ht="15.75">
      <c r="A19" s="84" t="s">
        <v>816</v>
      </c>
      <c r="B19" s="116" t="s">
        <v>1239</v>
      </c>
      <c r="C19" s="205" t="s">
        <v>87</v>
      </c>
      <c r="D19" s="30">
        <v>3.55</v>
      </c>
      <c r="E19" s="30">
        <v>0.75</v>
      </c>
      <c r="F19" s="30">
        <v>4.3</v>
      </c>
      <c r="G19" s="295"/>
    </row>
    <row r="20" spans="1:7" ht="31.5">
      <c r="A20" s="112" t="s">
        <v>135</v>
      </c>
      <c r="B20" s="297" t="s">
        <v>1243</v>
      </c>
      <c r="C20" s="205"/>
      <c r="D20" s="30"/>
      <c r="E20" s="30"/>
      <c r="F20" s="30"/>
      <c r="G20" s="295"/>
    </row>
    <row r="21" spans="1:7" ht="15.75">
      <c r="A21" s="84" t="s">
        <v>1244</v>
      </c>
      <c r="B21" s="116" t="s">
        <v>1238</v>
      </c>
      <c r="C21" s="205" t="s">
        <v>87</v>
      </c>
      <c r="D21" s="30">
        <v>11</v>
      </c>
      <c r="E21" s="30">
        <v>2.31</v>
      </c>
      <c r="F21" s="30">
        <v>13.31</v>
      </c>
      <c r="G21" s="295"/>
    </row>
    <row r="22" spans="1:7" ht="15.75">
      <c r="A22" s="84" t="s">
        <v>1245</v>
      </c>
      <c r="B22" s="116" t="s">
        <v>1239</v>
      </c>
      <c r="C22" s="205" t="s">
        <v>87</v>
      </c>
      <c r="D22" s="30">
        <v>5.5</v>
      </c>
      <c r="E22" s="30">
        <v>1.1599999999999999</v>
      </c>
      <c r="F22" s="30">
        <v>6.66</v>
      </c>
      <c r="G22" s="295"/>
    </row>
    <row r="23" spans="1:7" ht="31.5">
      <c r="A23" s="298" t="s">
        <v>1246</v>
      </c>
      <c r="B23" s="297" t="s">
        <v>528</v>
      </c>
      <c r="C23" s="205" t="s">
        <v>87</v>
      </c>
      <c r="D23" s="30">
        <v>7.11</v>
      </c>
      <c r="E23" s="30">
        <f t="shared" si="0"/>
        <v>1.49</v>
      </c>
      <c r="F23" s="30">
        <f t="shared" si="1"/>
        <v>8.6</v>
      </c>
      <c r="G23" s="295"/>
    </row>
    <row r="24" spans="1:7" ht="31.5">
      <c r="A24" s="298" t="s">
        <v>417</v>
      </c>
      <c r="B24" s="297" t="s">
        <v>356</v>
      </c>
      <c r="C24" s="299" t="s">
        <v>947</v>
      </c>
      <c r="D24" s="670" t="s">
        <v>358</v>
      </c>
      <c r="E24" s="671"/>
      <c r="F24" s="672"/>
      <c r="G24" s="295"/>
    </row>
    <row r="25" spans="1:7" ht="15.75">
      <c r="A25" s="112" t="s">
        <v>418</v>
      </c>
      <c r="B25" s="117" t="s">
        <v>1247</v>
      </c>
      <c r="C25" s="205" t="s">
        <v>87</v>
      </c>
      <c r="D25" s="30">
        <v>7.11</v>
      </c>
      <c r="E25" s="30">
        <f t="shared" si="0"/>
        <v>1.49</v>
      </c>
      <c r="F25" s="30">
        <f>D25+E25</f>
        <v>8.6</v>
      </c>
      <c r="G25" s="295"/>
    </row>
    <row r="26" spans="1:7" s="1" customFormat="1" ht="15.75">
      <c r="A26" s="212" t="s">
        <v>102</v>
      </c>
      <c r="B26" s="669" t="s">
        <v>354</v>
      </c>
      <c r="C26" s="669"/>
      <c r="D26" s="669"/>
      <c r="E26" s="255"/>
      <c r="F26" s="242"/>
    </row>
    <row r="27" spans="1:7" ht="15.75">
      <c r="A27" s="112" t="s">
        <v>56</v>
      </c>
      <c r="B27" s="69" t="s">
        <v>355</v>
      </c>
      <c r="C27" s="3" t="s">
        <v>989</v>
      </c>
      <c r="D27" s="30">
        <v>2</v>
      </c>
      <c r="E27" s="30">
        <f>ROUND(D27*21%,2)</f>
        <v>0.42</v>
      </c>
      <c r="F27" s="30">
        <f>D27+E27</f>
        <v>2.42</v>
      </c>
    </row>
    <row r="30" spans="1:7">
      <c r="A30" s="535"/>
      <c r="B30" s="535"/>
      <c r="C30" s="535"/>
      <c r="D30" s="535"/>
      <c r="E30" s="535"/>
      <c r="F30" s="535"/>
    </row>
  </sheetData>
  <mergeCells count="9">
    <mergeCell ref="A30:F30"/>
    <mergeCell ref="B9:F9"/>
    <mergeCell ref="B26:D26"/>
    <mergeCell ref="D24:F24"/>
    <mergeCell ref="E1:F1"/>
    <mergeCell ref="C3:F3"/>
    <mergeCell ref="C4:F4"/>
    <mergeCell ref="A6:F6"/>
    <mergeCell ref="D2:F2"/>
  </mergeCells>
  <phoneticPr fontId="30" type="noConversion"/>
  <pageMargins left="1.1811023622047243" right="0.78740157480314965" top="0.78740157480314965" bottom="0.78740157480314965" header="0.31496062992125984" footer="0.31496062992125984"/>
  <pageSetup paperSize="9" scale="76"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pageSetUpPr fitToPage="1"/>
  </sheetPr>
  <dimension ref="A1:J26"/>
  <sheetViews>
    <sheetView workbookViewId="0">
      <pane ySplit="8" topLeftCell="A9" activePane="bottomLeft" state="frozen"/>
      <selection pane="bottomLeft" activeCell="D2" sqref="C2:F4"/>
    </sheetView>
  </sheetViews>
  <sheetFormatPr defaultRowHeight="15"/>
  <cols>
    <col min="1" max="1" width="12.85546875" style="1" customWidth="1"/>
    <col min="2" max="2" width="55.140625" style="1" customWidth="1"/>
    <col min="3" max="3" width="13.28515625" style="1" customWidth="1"/>
    <col min="4" max="4" width="15.140625" style="1" customWidth="1"/>
    <col min="5" max="5" width="12" style="1" customWidth="1"/>
    <col min="6" max="6" width="15.42578125" style="1" customWidth="1"/>
    <col min="7" max="240" width="9.140625" style="1"/>
    <col min="241" max="241" width="6" style="1" customWidth="1"/>
    <col min="242" max="242" width="31.140625" style="1" customWidth="1"/>
    <col min="243" max="243" width="7.5703125" style="1" customWidth="1"/>
    <col min="244" max="244" width="10" style="1" customWidth="1"/>
    <col min="245" max="245" width="9.7109375" style="1" customWidth="1"/>
    <col min="246" max="246" width="5.42578125" style="1" customWidth="1"/>
    <col min="247" max="496" width="9.140625" style="1"/>
    <col min="497" max="497" width="6" style="1" customWidth="1"/>
    <col min="498" max="498" width="31.140625" style="1" customWidth="1"/>
    <col min="499" max="499" width="7.5703125" style="1" customWidth="1"/>
    <col min="500" max="500" width="10" style="1" customWidth="1"/>
    <col min="501" max="501" width="9.7109375" style="1" customWidth="1"/>
    <col min="502" max="502" width="5.42578125" style="1" customWidth="1"/>
    <col min="503" max="752" width="9.140625" style="1"/>
    <col min="753" max="753" width="6" style="1" customWidth="1"/>
    <col min="754" max="754" width="31.140625" style="1" customWidth="1"/>
    <col min="755" max="755" width="7.5703125" style="1" customWidth="1"/>
    <col min="756" max="756" width="10" style="1" customWidth="1"/>
    <col min="757" max="757" width="9.7109375" style="1" customWidth="1"/>
    <col min="758" max="758" width="5.42578125" style="1" customWidth="1"/>
    <col min="759" max="1008" width="9.140625" style="1"/>
    <col min="1009" max="1009" width="6" style="1" customWidth="1"/>
    <col min="1010" max="1010" width="31.140625" style="1" customWidth="1"/>
    <col min="1011" max="1011" width="7.5703125" style="1" customWidth="1"/>
    <col min="1012" max="1012" width="10" style="1" customWidth="1"/>
    <col min="1013" max="1013" width="9.7109375" style="1" customWidth="1"/>
    <col min="1014" max="1014" width="5.42578125" style="1" customWidth="1"/>
    <col min="1015" max="1264" width="9.140625" style="1"/>
    <col min="1265" max="1265" width="6" style="1" customWidth="1"/>
    <col min="1266" max="1266" width="31.140625" style="1" customWidth="1"/>
    <col min="1267" max="1267" width="7.5703125" style="1" customWidth="1"/>
    <col min="1268" max="1268" width="10" style="1" customWidth="1"/>
    <col min="1269" max="1269" width="9.7109375" style="1" customWidth="1"/>
    <col min="1270" max="1270" width="5.42578125" style="1" customWidth="1"/>
    <col min="1271" max="1520" width="9.140625" style="1"/>
    <col min="1521" max="1521" width="6" style="1" customWidth="1"/>
    <col min="1522" max="1522" width="31.140625" style="1" customWidth="1"/>
    <col min="1523" max="1523" width="7.5703125" style="1" customWidth="1"/>
    <col min="1524" max="1524" width="10" style="1" customWidth="1"/>
    <col min="1525" max="1525" width="9.7109375" style="1" customWidth="1"/>
    <col min="1526" max="1526" width="5.42578125" style="1" customWidth="1"/>
    <col min="1527" max="1776" width="9.140625" style="1"/>
    <col min="1777" max="1777" width="6" style="1" customWidth="1"/>
    <col min="1778" max="1778" width="31.140625" style="1" customWidth="1"/>
    <col min="1779" max="1779" width="7.5703125" style="1" customWidth="1"/>
    <col min="1780" max="1780" width="10" style="1" customWidth="1"/>
    <col min="1781" max="1781" width="9.7109375" style="1" customWidth="1"/>
    <col min="1782" max="1782" width="5.42578125" style="1" customWidth="1"/>
    <col min="1783" max="2032" width="9.140625" style="1"/>
    <col min="2033" max="2033" width="6" style="1" customWidth="1"/>
    <col min="2034" max="2034" width="31.140625" style="1" customWidth="1"/>
    <col min="2035" max="2035" width="7.5703125" style="1" customWidth="1"/>
    <col min="2036" max="2036" width="10" style="1" customWidth="1"/>
    <col min="2037" max="2037" width="9.7109375" style="1" customWidth="1"/>
    <col min="2038" max="2038" width="5.42578125" style="1" customWidth="1"/>
    <col min="2039" max="2288" width="9.140625" style="1"/>
    <col min="2289" max="2289" width="6" style="1" customWidth="1"/>
    <col min="2290" max="2290" width="31.140625" style="1" customWidth="1"/>
    <col min="2291" max="2291" width="7.5703125" style="1" customWidth="1"/>
    <col min="2292" max="2292" width="10" style="1" customWidth="1"/>
    <col min="2293" max="2293" width="9.7109375" style="1" customWidth="1"/>
    <col min="2294" max="2294" width="5.42578125" style="1" customWidth="1"/>
    <col min="2295" max="2544" width="9.140625" style="1"/>
    <col min="2545" max="2545" width="6" style="1" customWidth="1"/>
    <col min="2546" max="2546" width="31.140625" style="1" customWidth="1"/>
    <col min="2547" max="2547" width="7.5703125" style="1" customWidth="1"/>
    <col min="2548" max="2548" width="10" style="1" customWidth="1"/>
    <col min="2549" max="2549" width="9.7109375" style="1" customWidth="1"/>
    <col min="2550" max="2550" width="5.42578125" style="1" customWidth="1"/>
    <col min="2551" max="2800" width="9.140625" style="1"/>
    <col min="2801" max="2801" width="6" style="1" customWidth="1"/>
    <col min="2802" max="2802" width="31.140625" style="1" customWidth="1"/>
    <col min="2803" max="2803" width="7.5703125" style="1" customWidth="1"/>
    <col min="2804" max="2804" width="10" style="1" customWidth="1"/>
    <col min="2805" max="2805" width="9.7109375" style="1" customWidth="1"/>
    <col min="2806" max="2806" width="5.42578125" style="1" customWidth="1"/>
    <col min="2807" max="3056" width="9.140625" style="1"/>
    <col min="3057" max="3057" width="6" style="1" customWidth="1"/>
    <col min="3058" max="3058" width="31.140625" style="1" customWidth="1"/>
    <col min="3059" max="3059" width="7.5703125" style="1" customWidth="1"/>
    <col min="3060" max="3060" width="10" style="1" customWidth="1"/>
    <col min="3061" max="3061" width="9.7109375" style="1" customWidth="1"/>
    <col min="3062" max="3062" width="5.42578125" style="1" customWidth="1"/>
    <col min="3063" max="3312" width="9.140625" style="1"/>
    <col min="3313" max="3313" width="6" style="1" customWidth="1"/>
    <col min="3314" max="3314" width="31.140625" style="1" customWidth="1"/>
    <col min="3315" max="3315" width="7.5703125" style="1" customWidth="1"/>
    <col min="3316" max="3316" width="10" style="1" customWidth="1"/>
    <col min="3317" max="3317" width="9.7109375" style="1" customWidth="1"/>
    <col min="3318" max="3318" width="5.42578125" style="1" customWidth="1"/>
    <col min="3319" max="3568" width="9.140625" style="1"/>
    <col min="3569" max="3569" width="6" style="1" customWidth="1"/>
    <col min="3570" max="3570" width="31.140625" style="1" customWidth="1"/>
    <col min="3571" max="3571" width="7.5703125" style="1" customWidth="1"/>
    <col min="3572" max="3572" width="10" style="1" customWidth="1"/>
    <col min="3573" max="3573" width="9.7109375" style="1" customWidth="1"/>
    <col min="3574" max="3574" width="5.42578125" style="1" customWidth="1"/>
    <col min="3575" max="3824" width="9.140625" style="1"/>
    <col min="3825" max="3825" width="6" style="1" customWidth="1"/>
    <col min="3826" max="3826" width="31.140625" style="1" customWidth="1"/>
    <col min="3827" max="3827" width="7.5703125" style="1" customWidth="1"/>
    <col min="3828" max="3828" width="10" style="1" customWidth="1"/>
    <col min="3829" max="3829" width="9.7109375" style="1" customWidth="1"/>
    <col min="3830" max="3830" width="5.42578125" style="1" customWidth="1"/>
    <col min="3831" max="4080" width="9.140625" style="1"/>
    <col min="4081" max="4081" width="6" style="1" customWidth="1"/>
    <col min="4082" max="4082" width="31.140625" style="1" customWidth="1"/>
    <col min="4083" max="4083" width="7.5703125" style="1" customWidth="1"/>
    <col min="4084" max="4084" width="10" style="1" customWidth="1"/>
    <col min="4085" max="4085" width="9.7109375" style="1" customWidth="1"/>
    <col min="4086" max="4086" width="5.42578125" style="1" customWidth="1"/>
    <col min="4087" max="4336" width="9.140625" style="1"/>
    <col min="4337" max="4337" width="6" style="1" customWidth="1"/>
    <col min="4338" max="4338" width="31.140625" style="1" customWidth="1"/>
    <col min="4339" max="4339" width="7.5703125" style="1" customWidth="1"/>
    <col min="4340" max="4340" width="10" style="1" customWidth="1"/>
    <col min="4341" max="4341" width="9.7109375" style="1" customWidth="1"/>
    <col min="4342" max="4342" width="5.42578125" style="1" customWidth="1"/>
    <col min="4343" max="4592" width="9.140625" style="1"/>
    <col min="4593" max="4593" width="6" style="1" customWidth="1"/>
    <col min="4594" max="4594" width="31.140625" style="1" customWidth="1"/>
    <col min="4595" max="4595" width="7.5703125" style="1" customWidth="1"/>
    <col min="4596" max="4596" width="10" style="1" customWidth="1"/>
    <col min="4597" max="4597" width="9.7109375" style="1" customWidth="1"/>
    <col min="4598" max="4598" width="5.42578125" style="1" customWidth="1"/>
    <col min="4599" max="4848" width="9.140625" style="1"/>
    <col min="4849" max="4849" width="6" style="1" customWidth="1"/>
    <col min="4850" max="4850" width="31.140625" style="1" customWidth="1"/>
    <col min="4851" max="4851" width="7.5703125" style="1" customWidth="1"/>
    <col min="4852" max="4852" width="10" style="1" customWidth="1"/>
    <col min="4853" max="4853" width="9.7109375" style="1" customWidth="1"/>
    <col min="4854" max="4854" width="5.42578125" style="1" customWidth="1"/>
    <col min="4855" max="5104" width="9.140625" style="1"/>
    <col min="5105" max="5105" width="6" style="1" customWidth="1"/>
    <col min="5106" max="5106" width="31.140625" style="1" customWidth="1"/>
    <col min="5107" max="5107" width="7.5703125" style="1" customWidth="1"/>
    <col min="5108" max="5108" width="10" style="1" customWidth="1"/>
    <col min="5109" max="5109" width="9.7109375" style="1" customWidth="1"/>
    <col min="5110" max="5110" width="5.42578125" style="1" customWidth="1"/>
    <col min="5111" max="5360" width="9.140625" style="1"/>
    <col min="5361" max="5361" width="6" style="1" customWidth="1"/>
    <col min="5362" max="5362" width="31.140625" style="1" customWidth="1"/>
    <col min="5363" max="5363" width="7.5703125" style="1" customWidth="1"/>
    <col min="5364" max="5364" width="10" style="1" customWidth="1"/>
    <col min="5365" max="5365" width="9.7109375" style="1" customWidth="1"/>
    <col min="5366" max="5366" width="5.42578125" style="1" customWidth="1"/>
    <col min="5367" max="5616" width="9.140625" style="1"/>
    <col min="5617" max="5617" width="6" style="1" customWidth="1"/>
    <col min="5618" max="5618" width="31.140625" style="1" customWidth="1"/>
    <col min="5619" max="5619" width="7.5703125" style="1" customWidth="1"/>
    <col min="5620" max="5620" width="10" style="1" customWidth="1"/>
    <col min="5621" max="5621" width="9.7109375" style="1" customWidth="1"/>
    <col min="5622" max="5622" width="5.42578125" style="1" customWidth="1"/>
    <col min="5623" max="5872" width="9.140625" style="1"/>
    <col min="5873" max="5873" width="6" style="1" customWidth="1"/>
    <col min="5874" max="5874" width="31.140625" style="1" customWidth="1"/>
    <col min="5875" max="5875" width="7.5703125" style="1" customWidth="1"/>
    <col min="5876" max="5876" width="10" style="1" customWidth="1"/>
    <col min="5877" max="5877" width="9.7109375" style="1" customWidth="1"/>
    <col min="5878" max="5878" width="5.42578125" style="1" customWidth="1"/>
    <col min="5879" max="6128" width="9.140625" style="1"/>
    <col min="6129" max="6129" width="6" style="1" customWidth="1"/>
    <col min="6130" max="6130" width="31.140625" style="1" customWidth="1"/>
    <col min="6131" max="6131" width="7.5703125" style="1" customWidth="1"/>
    <col min="6132" max="6132" width="10" style="1" customWidth="1"/>
    <col min="6133" max="6133" width="9.7109375" style="1" customWidth="1"/>
    <col min="6134" max="6134" width="5.42578125" style="1" customWidth="1"/>
    <col min="6135" max="6384" width="9.140625" style="1"/>
    <col min="6385" max="6385" width="6" style="1" customWidth="1"/>
    <col min="6386" max="6386" width="31.140625" style="1" customWidth="1"/>
    <col min="6387" max="6387" width="7.5703125" style="1" customWidth="1"/>
    <col min="6388" max="6388" width="10" style="1" customWidth="1"/>
    <col min="6389" max="6389" width="9.7109375" style="1" customWidth="1"/>
    <col min="6390" max="6390" width="5.42578125" style="1" customWidth="1"/>
    <col min="6391" max="6640" width="9.140625" style="1"/>
    <col min="6641" max="6641" width="6" style="1" customWidth="1"/>
    <col min="6642" max="6642" width="31.140625" style="1" customWidth="1"/>
    <col min="6643" max="6643" width="7.5703125" style="1" customWidth="1"/>
    <col min="6644" max="6644" width="10" style="1" customWidth="1"/>
    <col min="6645" max="6645" width="9.7109375" style="1" customWidth="1"/>
    <col min="6646" max="6646" width="5.42578125" style="1" customWidth="1"/>
    <col min="6647" max="6896" width="9.140625" style="1"/>
    <col min="6897" max="6897" width="6" style="1" customWidth="1"/>
    <col min="6898" max="6898" width="31.140625" style="1" customWidth="1"/>
    <col min="6899" max="6899" width="7.5703125" style="1" customWidth="1"/>
    <col min="6900" max="6900" width="10" style="1" customWidth="1"/>
    <col min="6901" max="6901" width="9.7109375" style="1" customWidth="1"/>
    <col min="6902" max="6902" width="5.42578125" style="1" customWidth="1"/>
    <col min="6903" max="7152" width="9.140625" style="1"/>
    <col min="7153" max="7153" width="6" style="1" customWidth="1"/>
    <col min="7154" max="7154" width="31.140625" style="1" customWidth="1"/>
    <col min="7155" max="7155" width="7.5703125" style="1" customWidth="1"/>
    <col min="7156" max="7156" width="10" style="1" customWidth="1"/>
    <col min="7157" max="7157" width="9.7109375" style="1" customWidth="1"/>
    <col min="7158" max="7158" width="5.42578125" style="1" customWidth="1"/>
    <col min="7159" max="7408" width="9.140625" style="1"/>
    <col min="7409" max="7409" width="6" style="1" customWidth="1"/>
    <col min="7410" max="7410" width="31.140625" style="1" customWidth="1"/>
    <col min="7411" max="7411" width="7.5703125" style="1" customWidth="1"/>
    <col min="7412" max="7412" width="10" style="1" customWidth="1"/>
    <col min="7413" max="7413" width="9.7109375" style="1" customWidth="1"/>
    <col min="7414" max="7414" width="5.42578125" style="1" customWidth="1"/>
    <col min="7415" max="7664" width="9.140625" style="1"/>
    <col min="7665" max="7665" width="6" style="1" customWidth="1"/>
    <col min="7666" max="7666" width="31.140625" style="1" customWidth="1"/>
    <col min="7667" max="7667" width="7.5703125" style="1" customWidth="1"/>
    <col min="7668" max="7668" width="10" style="1" customWidth="1"/>
    <col min="7669" max="7669" width="9.7109375" style="1" customWidth="1"/>
    <col min="7670" max="7670" width="5.42578125" style="1" customWidth="1"/>
    <col min="7671" max="7920" width="9.140625" style="1"/>
    <col min="7921" max="7921" width="6" style="1" customWidth="1"/>
    <col min="7922" max="7922" width="31.140625" style="1" customWidth="1"/>
    <col min="7923" max="7923" width="7.5703125" style="1" customWidth="1"/>
    <col min="7924" max="7924" width="10" style="1" customWidth="1"/>
    <col min="7925" max="7925" width="9.7109375" style="1" customWidth="1"/>
    <col min="7926" max="7926" width="5.42578125" style="1" customWidth="1"/>
    <col min="7927" max="8176" width="9.140625" style="1"/>
    <col min="8177" max="8177" width="6" style="1" customWidth="1"/>
    <col min="8178" max="8178" width="31.140625" style="1" customWidth="1"/>
    <col min="8179" max="8179" width="7.5703125" style="1" customWidth="1"/>
    <col min="8180" max="8180" width="10" style="1" customWidth="1"/>
    <col min="8181" max="8181" width="9.7109375" style="1" customWidth="1"/>
    <col min="8182" max="8182" width="5.42578125" style="1" customWidth="1"/>
    <col min="8183" max="8432" width="9.140625" style="1"/>
    <col min="8433" max="8433" width="6" style="1" customWidth="1"/>
    <col min="8434" max="8434" width="31.140625" style="1" customWidth="1"/>
    <col min="8435" max="8435" width="7.5703125" style="1" customWidth="1"/>
    <col min="8436" max="8436" width="10" style="1" customWidth="1"/>
    <col min="8437" max="8437" width="9.7109375" style="1" customWidth="1"/>
    <col min="8438" max="8438" width="5.42578125" style="1" customWidth="1"/>
    <col min="8439" max="8688" width="9.140625" style="1"/>
    <col min="8689" max="8689" width="6" style="1" customWidth="1"/>
    <col min="8690" max="8690" width="31.140625" style="1" customWidth="1"/>
    <col min="8691" max="8691" width="7.5703125" style="1" customWidth="1"/>
    <col min="8692" max="8692" width="10" style="1" customWidth="1"/>
    <col min="8693" max="8693" width="9.7109375" style="1" customWidth="1"/>
    <col min="8694" max="8694" width="5.42578125" style="1" customWidth="1"/>
    <col min="8695" max="8944" width="9.140625" style="1"/>
    <col min="8945" max="8945" width="6" style="1" customWidth="1"/>
    <col min="8946" max="8946" width="31.140625" style="1" customWidth="1"/>
    <col min="8947" max="8947" width="7.5703125" style="1" customWidth="1"/>
    <col min="8948" max="8948" width="10" style="1" customWidth="1"/>
    <col min="8949" max="8949" width="9.7109375" style="1" customWidth="1"/>
    <col min="8950" max="8950" width="5.42578125" style="1" customWidth="1"/>
    <col min="8951" max="9200" width="9.140625" style="1"/>
    <col min="9201" max="9201" width="6" style="1" customWidth="1"/>
    <col min="9202" max="9202" width="31.140625" style="1" customWidth="1"/>
    <col min="9203" max="9203" width="7.5703125" style="1" customWidth="1"/>
    <col min="9204" max="9204" width="10" style="1" customWidth="1"/>
    <col min="9205" max="9205" width="9.7109375" style="1" customWidth="1"/>
    <col min="9206" max="9206" width="5.42578125" style="1" customWidth="1"/>
    <col min="9207" max="9456" width="9.140625" style="1"/>
    <col min="9457" max="9457" width="6" style="1" customWidth="1"/>
    <col min="9458" max="9458" width="31.140625" style="1" customWidth="1"/>
    <col min="9459" max="9459" width="7.5703125" style="1" customWidth="1"/>
    <col min="9460" max="9460" width="10" style="1" customWidth="1"/>
    <col min="9461" max="9461" width="9.7109375" style="1" customWidth="1"/>
    <col min="9462" max="9462" width="5.42578125" style="1" customWidth="1"/>
    <col min="9463" max="9712" width="9.140625" style="1"/>
    <col min="9713" max="9713" width="6" style="1" customWidth="1"/>
    <col min="9714" max="9714" width="31.140625" style="1" customWidth="1"/>
    <col min="9715" max="9715" width="7.5703125" style="1" customWidth="1"/>
    <col min="9716" max="9716" width="10" style="1" customWidth="1"/>
    <col min="9717" max="9717" width="9.7109375" style="1" customWidth="1"/>
    <col min="9718" max="9718" width="5.42578125" style="1" customWidth="1"/>
    <col min="9719" max="9968" width="9.140625" style="1"/>
    <col min="9969" max="9969" width="6" style="1" customWidth="1"/>
    <col min="9970" max="9970" width="31.140625" style="1" customWidth="1"/>
    <col min="9971" max="9971" width="7.5703125" style="1" customWidth="1"/>
    <col min="9972" max="9972" width="10" style="1" customWidth="1"/>
    <col min="9973" max="9973" width="9.7109375" style="1" customWidth="1"/>
    <col min="9974" max="9974" width="5.42578125" style="1" customWidth="1"/>
    <col min="9975" max="10224" width="9.140625" style="1"/>
    <col min="10225" max="10225" width="6" style="1" customWidth="1"/>
    <col min="10226" max="10226" width="31.140625" style="1" customWidth="1"/>
    <col min="10227" max="10227" width="7.5703125" style="1" customWidth="1"/>
    <col min="10228" max="10228" width="10" style="1" customWidth="1"/>
    <col min="10229" max="10229" width="9.7109375" style="1" customWidth="1"/>
    <col min="10230" max="10230" width="5.42578125" style="1" customWidth="1"/>
    <col min="10231" max="10480" width="9.140625" style="1"/>
    <col min="10481" max="10481" width="6" style="1" customWidth="1"/>
    <col min="10482" max="10482" width="31.140625" style="1" customWidth="1"/>
    <col min="10483" max="10483" width="7.5703125" style="1" customWidth="1"/>
    <col min="10484" max="10484" width="10" style="1" customWidth="1"/>
    <col min="10485" max="10485" width="9.7109375" style="1" customWidth="1"/>
    <col min="10486" max="10486" width="5.42578125" style="1" customWidth="1"/>
    <col min="10487" max="10736" width="9.140625" style="1"/>
    <col min="10737" max="10737" width="6" style="1" customWidth="1"/>
    <col min="10738" max="10738" width="31.140625" style="1" customWidth="1"/>
    <col min="10739" max="10739" width="7.5703125" style="1" customWidth="1"/>
    <col min="10740" max="10740" width="10" style="1" customWidth="1"/>
    <col min="10741" max="10741" width="9.7109375" style="1" customWidth="1"/>
    <col min="10742" max="10742" width="5.42578125" style="1" customWidth="1"/>
    <col min="10743" max="10992" width="9.140625" style="1"/>
    <col min="10993" max="10993" width="6" style="1" customWidth="1"/>
    <col min="10994" max="10994" width="31.140625" style="1" customWidth="1"/>
    <col min="10995" max="10995" width="7.5703125" style="1" customWidth="1"/>
    <col min="10996" max="10996" width="10" style="1" customWidth="1"/>
    <col min="10997" max="10997" width="9.7109375" style="1" customWidth="1"/>
    <col min="10998" max="10998" width="5.42578125" style="1" customWidth="1"/>
    <col min="10999" max="11248" width="9.140625" style="1"/>
    <col min="11249" max="11249" width="6" style="1" customWidth="1"/>
    <col min="11250" max="11250" width="31.140625" style="1" customWidth="1"/>
    <col min="11251" max="11251" width="7.5703125" style="1" customWidth="1"/>
    <col min="11252" max="11252" width="10" style="1" customWidth="1"/>
    <col min="11253" max="11253" width="9.7109375" style="1" customWidth="1"/>
    <col min="11254" max="11254" width="5.42578125" style="1" customWidth="1"/>
    <col min="11255" max="11504" width="9.140625" style="1"/>
    <col min="11505" max="11505" width="6" style="1" customWidth="1"/>
    <col min="11506" max="11506" width="31.140625" style="1" customWidth="1"/>
    <col min="11507" max="11507" width="7.5703125" style="1" customWidth="1"/>
    <col min="11508" max="11508" width="10" style="1" customWidth="1"/>
    <col min="11509" max="11509" width="9.7109375" style="1" customWidth="1"/>
    <col min="11510" max="11510" width="5.42578125" style="1" customWidth="1"/>
    <col min="11511" max="11760" width="9.140625" style="1"/>
    <col min="11761" max="11761" width="6" style="1" customWidth="1"/>
    <col min="11762" max="11762" width="31.140625" style="1" customWidth="1"/>
    <col min="11763" max="11763" width="7.5703125" style="1" customWidth="1"/>
    <col min="11764" max="11764" width="10" style="1" customWidth="1"/>
    <col min="11765" max="11765" width="9.7109375" style="1" customWidth="1"/>
    <col min="11766" max="11766" width="5.42578125" style="1" customWidth="1"/>
    <col min="11767" max="12016" width="9.140625" style="1"/>
    <col min="12017" max="12017" width="6" style="1" customWidth="1"/>
    <col min="12018" max="12018" width="31.140625" style="1" customWidth="1"/>
    <col min="12019" max="12019" width="7.5703125" style="1" customWidth="1"/>
    <col min="12020" max="12020" width="10" style="1" customWidth="1"/>
    <col min="12021" max="12021" width="9.7109375" style="1" customWidth="1"/>
    <col min="12022" max="12022" width="5.42578125" style="1" customWidth="1"/>
    <col min="12023" max="12272" width="9.140625" style="1"/>
    <col min="12273" max="12273" width="6" style="1" customWidth="1"/>
    <col min="12274" max="12274" width="31.140625" style="1" customWidth="1"/>
    <col min="12275" max="12275" width="7.5703125" style="1" customWidth="1"/>
    <col min="12276" max="12276" width="10" style="1" customWidth="1"/>
    <col min="12277" max="12277" width="9.7109375" style="1" customWidth="1"/>
    <col min="12278" max="12278" width="5.42578125" style="1" customWidth="1"/>
    <col min="12279" max="12528" width="9.140625" style="1"/>
    <col min="12529" max="12529" width="6" style="1" customWidth="1"/>
    <col min="12530" max="12530" width="31.140625" style="1" customWidth="1"/>
    <col min="12531" max="12531" width="7.5703125" style="1" customWidth="1"/>
    <col min="12532" max="12532" width="10" style="1" customWidth="1"/>
    <col min="12533" max="12533" width="9.7109375" style="1" customWidth="1"/>
    <col min="12534" max="12534" width="5.42578125" style="1" customWidth="1"/>
    <col min="12535" max="12784" width="9.140625" style="1"/>
    <col min="12785" max="12785" width="6" style="1" customWidth="1"/>
    <col min="12786" max="12786" width="31.140625" style="1" customWidth="1"/>
    <col min="12787" max="12787" width="7.5703125" style="1" customWidth="1"/>
    <col min="12788" max="12788" width="10" style="1" customWidth="1"/>
    <col min="12789" max="12789" width="9.7109375" style="1" customWidth="1"/>
    <col min="12790" max="12790" width="5.42578125" style="1" customWidth="1"/>
    <col min="12791" max="13040" width="9.140625" style="1"/>
    <col min="13041" max="13041" width="6" style="1" customWidth="1"/>
    <col min="13042" max="13042" width="31.140625" style="1" customWidth="1"/>
    <col min="13043" max="13043" width="7.5703125" style="1" customWidth="1"/>
    <col min="13044" max="13044" width="10" style="1" customWidth="1"/>
    <col min="13045" max="13045" width="9.7109375" style="1" customWidth="1"/>
    <col min="13046" max="13046" width="5.42578125" style="1" customWidth="1"/>
    <col min="13047" max="13296" width="9.140625" style="1"/>
    <col min="13297" max="13297" width="6" style="1" customWidth="1"/>
    <col min="13298" max="13298" width="31.140625" style="1" customWidth="1"/>
    <col min="13299" max="13299" width="7.5703125" style="1" customWidth="1"/>
    <col min="13300" max="13300" width="10" style="1" customWidth="1"/>
    <col min="13301" max="13301" width="9.7109375" style="1" customWidth="1"/>
    <col min="13302" max="13302" width="5.42578125" style="1" customWidth="1"/>
    <col min="13303" max="13552" width="9.140625" style="1"/>
    <col min="13553" max="13553" width="6" style="1" customWidth="1"/>
    <col min="13554" max="13554" width="31.140625" style="1" customWidth="1"/>
    <col min="13555" max="13555" width="7.5703125" style="1" customWidth="1"/>
    <col min="13556" max="13556" width="10" style="1" customWidth="1"/>
    <col min="13557" max="13557" width="9.7109375" style="1" customWidth="1"/>
    <col min="13558" max="13558" width="5.42578125" style="1" customWidth="1"/>
    <col min="13559" max="13808" width="9.140625" style="1"/>
    <col min="13809" max="13809" width="6" style="1" customWidth="1"/>
    <col min="13810" max="13810" width="31.140625" style="1" customWidth="1"/>
    <col min="13811" max="13811" width="7.5703125" style="1" customWidth="1"/>
    <col min="13812" max="13812" width="10" style="1" customWidth="1"/>
    <col min="13813" max="13813" width="9.7109375" style="1" customWidth="1"/>
    <col min="13814" max="13814" width="5.42578125" style="1" customWidth="1"/>
    <col min="13815" max="14064" width="9.140625" style="1"/>
    <col min="14065" max="14065" width="6" style="1" customWidth="1"/>
    <col min="14066" max="14066" width="31.140625" style="1" customWidth="1"/>
    <col min="14067" max="14067" width="7.5703125" style="1" customWidth="1"/>
    <col min="14068" max="14068" width="10" style="1" customWidth="1"/>
    <col min="14069" max="14069" width="9.7109375" style="1" customWidth="1"/>
    <col min="14070" max="14070" width="5.42578125" style="1" customWidth="1"/>
    <col min="14071" max="14320" width="9.140625" style="1"/>
    <col min="14321" max="14321" width="6" style="1" customWidth="1"/>
    <col min="14322" max="14322" width="31.140625" style="1" customWidth="1"/>
    <col min="14323" max="14323" width="7.5703125" style="1" customWidth="1"/>
    <col min="14324" max="14324" width="10" style="1" customWidth="1"/>
    <col min="14325" max="14325" width="9.7109375" style="1" customWidth="1"/>
    <col min="14326" max="14326" width="5.42578125" style="1" customWidth="1"/>
    <col min="14327" max="14576" width="9.140625" style="1"/>
    <col min="14577" max="14577" width="6" style="1" customWidth="1"/>
    <col min="14578" max="14578" width="31.140625" style="1" customWidth="1"/>
    <col min="14579" max="14579" width="7.5703125" style="1" customWidth="1"/>
    <col min="14580" max="14580" width="10" style="1" customWidth="1"/>
    <col min="14581" max="14581" width="9.7109375" style="1" customWidth="1"/>
    <col min="14582" max="14582" width="5.42578125" style="1" customWidth="1"/>
    <col min="14583" max="14832" width="9.140625" style="1"/>
    <col min="14833" max="14833" width="6" style="1" customWidth="1"/>
    <col min="14834" max="14834" width="31.140625" style="1" customWidth="1"/>
    <col min="14835" max="14835" width="7.5703125" style="1" customWidth="1"/>
    <col min="14836" max="14836" width="10" style="1" customWidth="1"/>
    <col min="14837" max="14837" width="9.7109375" style="1" customWidth="1"/>
    <col min="14838" max="14838" width="5.42578125" style="1" customWidth="1"/>
    <col min="14839" max="15088" width="9.140625" style="1"/>
    <col min="15089" max="15089" width="6" style="1" customWidth="1"/>
    <col min="15090" max="15090" width="31.140625" style="1" customWidth="1"/>
    <col min="15091" max="15091" width="7.5703125" style="1" customWidth="1"/>
    <col min="15092" max="15092" width="10" style="1" customWidth="1"/>
    <col min="15093" max="15093" width="9.7109375" style="1" customWidth="1"/>
    <col min="15094" max="15094" width="5.42578125" style="1" customWidth="1"/>
    <col min="15095" max="15344" width="9.140625" style="1"/>
    <col min="15345" max="15345" width="6" style="1" customWidth="1"/>
    <col min="15346" max="15346" width="31.140625" style="1" customWidth="1"/>
    <col min="15347" max="15347" width="7.5703125" style="1" customWidth="1"/>
    <col min="15348" max="15348" width="10" style="1" customWidth="1"/>
    <col min="15349" max="15349" width="9.7109375" style="1" customWidth="1"/>
    <col min="15350" max="15350" width="5.42578125" style="1" customWidth="1"/>
    <col min="15351" max="15600" width="9.140625" style="1"/>
    <col min="15601" max="15601" width="6" style="1" customWidth="1"/>
    <col min="15602" max="15602" width="31.140625" style="1" customWidth="1"/>
    <col min="15603" max="15603" width="7.5703125" style="1" customWidth="1"/>
    <col min="15604" max="15604" width="10" style="1" customWidth="1"/>
    <col min="15605" max="15605" width="9.7109375" style="1" customWidth="1"/>
    <col min="15606" max="15606" width="5.42578125" style="1" customWidth="1"/>
    <col min="15607" max="15856" width="9.140625" style="1"/>
    <col min="15857" max="15857" width="6" style="1" customWidth="1"/>
    <col min="15858" max="15858" width="31.140625" style="1" customWidth="1"/>
    <col min="15859" max="15859" width="7.5703125" style="1" customWidth="1"/>
    <col min="15860" max="15860" width="10" style="1" customWidth="1"/>
    <col min="15861" max="15861" width="9.7109375" style="1" customWidth="1"/>
    <col min="15862" max="15862" width="5.42578125" style="1" customWidth="1"/>
    <col min="15863" max="16112" width="9.140625" style="1"/>
    <col min="16113" max="16113" width="6" style="1" customWidth="1"/>
    <col min="16114" max="16114" width="31.140625" style="1" customWidth="1"/>
    <col min="16115" max="16115" width="7.5703125" style="1" customWidth="1"/>
    <col min="16116" max="16116" width="10" style="1" customWidth="1"/>
    <col min="16117" max="16117" width="9.7109375" style="1" customWidth="1"/>
    <col min="16118" max="16118" width="5.42578125" style="1" customWidth="1"/>
    <col min="16119" max="16384" width="9.140625" style="1"/>
  </cols>
  <sheetData>
    <row r="1" spans="1:10">
      <c r="D1"/>
      <c r="E1" s="551" t="s">
        <v>186</v>
      </c>
      <c r="F1" s="551"/>
    </row>
    <row r="2" spans="1:10">
      <c r="C2" s="9"/>
      <c r="D2" s="539" t="s">
        <v>360</v>
      </c>
      <c r="E2" s="539"/>
      <c r="F2" s="539"/>
    </row>
    <row r="3" spans="1:10">
      <c r="C3" s="541" t="s">
        <v>1788</v>
      </c>
      <c r="D3" s="541"/>
      <c r="E3" s="541"/>
      <c r="F3" s="541"/>
    </row>
    <row r="4" spans="1:10">
      <c r="C4" s="541" t="s">
        <v>1787</v>
      </c>
      <c r="D4" s="541"/>
      <c r="E4" s="541"/>
      <c r="F4" s="541"/>
    </row>
    <row r="5" spans="1:10">
      <c r="D5" s="55"/>
      <c r="E5" s="55"/>
      <c r="F5" s="55"/>
    </row>
    <row r="6" spans="1:10" ht="15.75">
      <c r="B6" s="540" t="s">
        <v>346</v>
      </c>
      <c r="C6" s="540"/>
      <c r="D6" s="540"/>
      <c r="E6" s="540"/>
      <c r="F6" s="540"/>
    </row>
    <row r="7" spans="1:10" ht="15.75">
      <c r="B7" s="15"/>
      <c r="C7" s="15"/>
      <c r="D7" s="15"/>
      <c r="E7" s="15"/>
      <c r="F7" s="16"/>
    </row>
    <row r="8" spans="1:10" ht="29.25">
      <c r="A8" s="45" t="s">
        <v>0</v>
      </c>
      <c r="B8" s="97" t="s">
        <v>1</v>
      </c>
      <c r="C8" s="70" t="s">
        <v>2</v>
      </c>
      <c r="D8" s="70" t="s">
        <v>362</v>
      </c>
      <c r="E8" s="70" t="s">
        <v>363</v>
      </c>
      <c r="F8" s="70" t="s">
        <v>364</v>
      </c>
    </row>
    <row r="9" spans="1:10">
      <c r="A9" s="256" t="s">
        <v>3</v>
      </c>
      <c r="B9" s="256" t="s">
        <v>435</v>
      </c>
      <c r="C9" s="256"/>
      <c r="D9" s="242"/>
      <c r="E9" s="257"/>
      <c r="F9" s="243"/>
    </row>
    <row r="10" spans="1:10">
      <c r="A10" s="224" t="s">
        <v>4</v>
      </c>
      <c r="B10" s="109" t="s">
        <v>1645</v>
      </c>
      <c r="C10" s="57" t="s">
        <v>87</v>
      </c>
      <c r="D10" s="37">
        <f>F10/1.21</f>
        <v>7.4380165289256199</v>
      </c>
      <c r="E10" s="71">
        <f>D10*0.21</f>
        <v>1.5619834710743801</v>
      </c>
      <c r="F10" s="65">
        <v>9</v>
      </c>
      <c r="J10" s="460"/>
    </row>
    <row r="11" spans="1:10">
      <c r="A11" s="224" t="s">
        <v>5</v>
      </c>
      <c r="B11" s="109" t="s">
        <v>1650</v>
      </c>
      <c r="C11" s="57" t="s">
        <v>172</v>
      </c>
      <c r="D11" s="37">
        <f t="shared" ref="D11:D17" si="0">F11/1.21</f>
        <v>7.4380165289256199</v>
      </c>
      <c r="E11" s="71">
        <f t="shared" ref="E11:E17" si="1">D11*0.21</f>
        <v>1.5619834710743801</v>
      </c>
      <c r="F11" s="65">
        <v>9</v>
      </c>
      <c r="J11" s="460"/>
    </row>
    <row r="12" spans="1:10" ht="30">
      <c r="A12" s="224" t="s">
        <v>6</v>
      </c>
      <c r="B12" s="109" t="s">
        <v>1646</v>
      </c>
      <c r="C12" s="230" t="s">
        <v>172</v>
      </c>
      <c r="D12" s="37">
        <f t="shared" si="0"/>
        <v>0.82644628099173556</v>
      </c>
      <c r="E12" s="71">
        <f t="shared" si="1"/>
        <v>0.17355371900826447</v>
      </c>
      <c r="F12" s="65">
        <v>1</v>
      </c>
      <c r="J12" s="460"/>
    </row>
    <row r="13" spans="1:10" s="90" customFormat="1">
      <c r="A13" s="224" t="s">
        <v>7</v>
      </c>
      <c r="B13" s="109" t="s">
        <v>1647</v>
      </c>
      <c r="C13" s="57" t="s">
        <v>982</v>
      </c>
      <c r="D13" s="130">
        <f t="shared" si="0"/>
        <v>4.9586776859504136</v>
      </c>
      <c r="E13" s="35">
        <f t="shared" si="1"/>
        <v>1.0413223140495869</v>
      </c>
      <c r="F13" s="480">
        <v>6</v>
      </c>
      <c r="J13" s="461"/>
    </row>
    <row r="14" spans="1:10" s="90" customFormat="1" ht="30">
      <c r="A14" s="224" t="s">
        <v>135</v>
      </c>
      <c r="B14" s="109" t="s">
        <v>1648</v>
      </c>
      <c r="C14" s="57" t="s">
        <v>895</v>
      </c>
      <c r="D14" s="130">
        <f t="shared" si="0"/>
        <v>3.3057851239669422</v>
      </c>
      <c r="E14" s="35">
        <f t="shared" si="1"/>
        <v>0.69421487603305787</v>
      </c>
      <c r="F14" s="480">
        <v>4</v>
      </c>
      <c r="J14" s="461"/>
    </row>
    <row r="15" spans="1:10" s="90" customFormat="1" ht="30">
      <c r="A15" s="224" t="s">
        <v>416</v>
      </c>
      <c r="B15" s="109" t="s">
        <v>1649</v>
      </c>
      <c r="C15" s="57" t="s">
        <v>991</v>
      </c>
      <c r="D15" s="130">
        <f t="shared" si="0"/>
        <v>1.6528925619834711</v>
      </c>
      <c r="E15" s="35">
        <f t="shared" si="1"/>
        <v>0.34710743801652894</v>
      </c>
      <c r="F15" s="480">
        <v>2</v>
      </c>
      <c r="J15" s="461"/>
    </row>
    <row r="16" spans="1:10">
      <c r="A16" s="118" t="s">
        <v>417</v>
      </c>
      <c r="B16" s="109" t="s">
        <v>184</v>
      </c>
      <c r="C16" s="57" t="s">
        <v>87</v>
      </c>
      <c r="D16" s="37">
        <f t="shared" si="0"/>
        <v>7.4380165289256199</v>
      </c>
      <c r="E16" s="71">
        <f t="shared" si="1"/>
        <v>1.5619834710743801</v>
      </c>
      <c r="F16" s="65">
        <v>9</v>
      </c>
      <c r="J16" s="460"/>
    </row>
    <row r="17" spans="1:10">
      <c r="A17" s="118" t="s">
        <v>418</v>
      </c>
      <c r="B17" s="109" t="s">
        <v>185</v>
      </c>
      <c r="C17" s="57" t="s">
        <v>87</v>
      </c>
      <c r="D17" s="37">
        <f t="shared" si="0"/>
        <v>14.87603305785124</v>
      </c>
      <c r="E17" s="71">
        <f t="shared" si="1"/>
        <v>3.1239669421487601</v>
      </c>
      <c r="F17" s="65">
        <v>18</v>
      </c>
      <c r="J17" s="460"/>
    </row>
    <row r="18" spans="1:10">
      <c r="A18" s="522" t="s">
        <v>102</v>
      </c>
      <c r="B18" s="676" t="s">
        <v>1745</v>
      </c>
      <c r="C18" s="677"/>
      <c r="D18" s="677"/>
      <c r="E18" s="677"/>
      <c r="F18" s="678"/>
      <c r="J18" s="460"/>
    </row>
    <row r="19" spans="1:10" ht="30">
      <c r="A19" s="503" t="s">
        <v>56</v>
      </c>
      <c r="B19" s="506" t="s">
        <v>1746</v>
      </c>
      <c r="C19" s="374" t="s">
        <v>1537</v>
      </c>
      <c r="D19" s="504">
        <f>F19/1.21</f>
        <v>8.2644628099173563</v>
      </c>
      <c r="E19" s="504">
        <f>D19*0.21</f>
        <v>1.7355371900826448</v>
      </c>
      <c r="F19" s="505">
        <v>10</v>
      </c>
    </row>
    <row r="20" spans="1:10" ht="30">
      <c r="A20" s="503" t="s">
        <v>59</v>
      </c>
      <c r="B20" s="506" t="s">
        <v>1747</v>
      </c>
      <c r="C20" s="374" t="s">
        <v>1537</v>
      </c>
      <c r="D20" s="504">
        <f t="shared" ref="D20:D22" si="2">F20/1.21</f>
        <v>16.528925619834713</v>
      </c>
      <c r="E20" s="504">
        <f t="shared" ref="E20:E22" si="3">D20*0.21</f>
        <v>3.4710743801652897</v>
      </c>
      <c r="F20" s="505">
        <v>20</v>
      </c>
    </row>
    <row r="21" spans="1:10" ht="30">
      <c r="A21" s="503" t="s">
        <v>136</v>
      </c>
      <c r="B21" s="506" t="s">
        <v>1748</v>
      </c>
      <c r="C21" s="374" t="s">
        <v>1537</v>
      </c>
      <c r="D21" s="504">
        <f t="shared" si="2"/>
        <v>24.793388429752067</v>
      </c>
      <c r="E21" s="504">
        <f t="shared" si="3"/>
        <v>5.2066115702479339</v>
      </c>
      <c r="F21" s="505">
        <v>30</v>
      </c>
    </row>
    <row r="22" spans="1:10" ht="30">
      <c r="A22" s="503" t="s">
        <v>111</v>
      </c>
      <c r="B22" s="506" t="s">
        <v>1749</v>
      </c>
      <c r="C22" s="374" t="s">
        <v>1537</v>
      </c>
      <c r="D22" s="504">
        <f t="shared" si="2"/>
        <v>33.057851239669425</v>
      </c>
      <c r="E22" s="504">
        <f t="shared" si="3"/>
        <v>6.9421487603305794</v>
      </c>
      <c r="F22" s="505">
        <v>40</v>
      </c>
    </row>
    <row r="23" spans="1:10">
      <c r="A23" s="674" t="s">
        <v>1758</v>
      </c>
      <c r="B23" s="675"/>
      <c r="C23" s="675"/>
      <c r="D23" s="675"/>
      <c r="E23" s="675"/>
      <c r="F23" s="675"/>
    </row>
    <row r="24" spans="1:10" ht="15.75">
      <c r="A24" s="49"/>
      <c r="B24" s="18"/>
      <c r="C24" s="49"/>
      <c r="D24" s="49"/>
      <c r="F24" s="49"/>
    </row>
    <row r="26" spans="1:10">
      <c r="A26" s="535"/>
      <c r="B26" s="535"/>
      <c r="C26" s="535"/>
      <c r="D26" s="535"/>
      <c r="E26" s="535"/>
      <c r="F26" s="535"/>
    </row>
  </sheetData>
  <mergeCells count="8">
    <mergeCell ref="A26:F26"/>
    <mergeCell ref="A23:F23"/>
    <mergeCell ref="B6:F6"/>
    <mergeCell ref="E1:F1"/>
    <mergeCell ref="D2:F2"/>
    <mergeCell ref="C3:F3"/>
    <mergeCell ref="C4:F4"/>
    <mergeCell ref="B18:F18"/>
  </mergeCells>
  <pageMargins left="1.1811023622047243" right="0.78740157480314965" top="0.78740157480314965" bottom="0.78740157480314965" header="0.31496062992125984" footer="0.31496062992125984"/>
  <pageSetup paperSize="9" scale="92"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A1:K61"/>
  <sheetViews>
    <sheetView workbookViewId="0">
      <pane ySplit="9" topLeftCell="A19" activePane="bottomLeft" state="frozen"/>
      <selection pane="bottomLeft" activeCell="D2" sqref="C2:F4"/>
    </sheetView>
  </sheetViews>
  <sheetFormatPr defaultRowHeight="15"/>
  <cols>
    <col min="1" max="1" width="12.85546875" customWidth="1"/>
    <col min="2" max="2" width="55.140625" customWidth="1"/>
    <col min="3" max="3" width="18.140625" customWidth="1"/>
    <col min="4" max="4" width="15.140625" customWidth="1"/>
    <col min="5" max="5" width="12" customWidth="1"/>
    <col min="6" max="6" width="15.42578125" customWidth="1"/>
    <col min="7" max="7" width="43.85546875" customWidth="1"/>
  </cols>
  <sheetData>
    <row r="1" spans="1:7">
      <c r="E1" s="551" t="s">
        <v>1035</v>
      </c>
      <c r="F1" s="551"/>
    </row>
    <row r="2" spans="1:7">
      <c r="C2" s="9"/>
      <c r="D2" s="539" t="s">
        <v>360</v>
      </c>
      <c r="E2" s="539"/>
      <c r="F2" s="539"/>
    </row>
    <row r="3" spans="1:7">
      <c r="C3" s="541" t="s">
        <v>1788</v>
      </c>
      <c r="D3" s="541"/>
      <c r="E3" s="541"/>
      <c r="F3" s="541"/>
    </row>
    <row r="4" spans="1:7">
      <c r="C4" s="541" t="s">
        <v>1787</v>
      </c>
      <c r="D4" s="541"/>
      <c r="E4" s="541"/>
      <c r="F4" s="541"/>
    </row>
    <row r="7" spans="1:7" ht="15.75">
      <c r="A7" s="662" t="s">
        <v>753</v>
      </c>
      <c r="B7" s="662"/>
      <c r="C7" s="662"/>
      <c r="D7" s="662"/>
      <c r="E7" s="662"/>
      <c r="F7" s="662"/>
    </row>
    <row r="9" spans="1:7" ht="29.25">
      <c r="A9" s="45" t="s">
        <v>0</v>
      </c>
      <c r="B9" s="97" t="s">
        <v>1</v>
      </c>
      <c r="C9" s="70" t="s">
        <v>2</v>
      </c>
      <c r="D9" s="70" t="s">
        <v>362</v>
      </c>
      <c r="E9" s="70" t="s">
        <v>363</v>
      </c>
      <c r="F9" s="70" t="s">
        <v>364</v>
      </c>
    </row>
    <row r="10" spans="1:7" ht="15.75">
      <c r="A10" s="249" t="s">
        <v>3</v>
      </c>
      <c r="B10" s="547" t="s">
        <v>754</v>
      </c>
      <c r="C10" s="548"/>
      <c r="D10" s="548"/>
      <c r="E10" s="548"/>
      <c r="F10" s="549"/>
    </row>
    <row r="11" spans="1:7">
      <c r="A11" s="69" t="s">
        <v>4</v>
      </c>
      <c r="B11" s="69" t="s">
        <v>755</v>
      </c>
      <c r="C11" s="3" t="s">
        <v>87</v>
      </c>
      <c r="D11" s="6">
        <v>10.74</v>
      </c>
      <c r="E11" s="6">
        <f>ROUND(D11*0.21,2)</f>
        <v>2.2599999999999998</v>
      </c>
      <c r="F11" s="37">
        <f>D11+E11</f>
        <v>13</v>
      </c>
      <c r="G11" s="272"/>
    </row>
    <row r="12" spans="1:7">
      <c r="A12" s="69" t="s">
        <v>5</v>
      </c>
      <c r="B12" s="69" t="s">
        <v>1310</v>
      </c>
      <c r="C12" s="3" t="s">
        <v>87</v>
      </c>
      <c r="D12" s="6">
        <v>5.37</v>
      </c>
      <c r="E12" s="6">
        <f t="shared" ref="E12:E15" si="0">ROUND(D12*0.21,2)</f>
        <v>1.1299999999999999</v>
      </c>
      <c r="F12" s="37">
        <f t="shared" ref="F12:F13" si="1">D12+E12</f>
        <v>6.5</v>
      </c>
      <c r="G12" s="272"/>
    </row>
    <row r="13" spans="1:7">
      <c r="A13" s="69" t="s">
        <v>6</v>
      </c>
      <c r="B13" s="319" t="s">
        <v>1311</v>
      </c>
      <c r="C13" s="3" t="s">
        <v>87</v>
      </c>
      <c r="D13" s="6">
        <v>5.37</v>
      </c>
      <c r="E13" s="6">
        <f t="shared" si="0"/>
        <v>1.1299999999999999</v>
      </c>
      <c r="F13" s="37">
        <f t="shared" si="1"/>
        <v>6.5</v>
      </c>
      <c r="G13" s="272"/>
    </row>
    <row r="14" spans="1:7" ht="15.75">
      <c r="A14" s="249" t="s">
        <v>102</v>
      </c>
      <c r="B14" s="663" t="s">
        <v>756</v>
      </c>
      <c r="C14" s="664"/>
      <c r="D14" s="664"/>
      <c r="E14" s="664"/>
      <c r="F14" s="665"/>
    </row>
    <row r="15" spans="1:7">
      <c r="A15" s="68" t="s">
        <v>56</v>
      </c>
      <c r="B15" s="68" t="s">
        <v>757</v>
      </c>
      <c r="C15" s="12" t="s">
        <v>87</v>
      </c>
      <c r="D15" s="130">
        <v>6.8</v>
      </c>
      <c r="E15" s="6">
        <f t="shared" si="0"/>
        <v>1.43</v>
      </c>
      <c r="F15" s="130">
        <f>D15+E15</f>
        <v>8.23</v>
      </c>
    </row>
    <row r="16" spans="1:7">
      <c r="A16" s="69" t="s">
        <v>59</v>
      </c>
      <c r="B16" s="69" t="s">
        <v>758</v>
      </c>
      <c r="C16" s="3" t="s">
        <v>87</v>
      </c>
      <c r="D16" s="37">
        <v>6.6</v>
      </c>
      <c r="E16" s="6">
        <f>ROUND(D16*0.21,2)</f>
        <v>1.39</v>
      </c>
      <c r="F16" s="37">
        <f>D16+E16</f>
        <v>7.9899999999999993</v>
      </c>
    </row>
    <row r="17" spans="1:7" ht="15.75">
      <c r="A17" s="249" t="s">
        <v>103</v>
      </c>
      <c r="B17" s="663" t="s">
        <v>759</v>
      </c>
      <c r="C17" s="664"/>
      <c r="D17" s="664"/>
      <c r="E17" s="664"/>
      <c r="F17" s="665"/>
    </row>
    <row r="18" spans="1:7">
      <c r="A18" s="69" t="s">
        <v>62</v>
      </c>
      <c r="B18" s="62" t="s">
        <v>760</v>
      </c>
      <c r="C18" s="3" t="s">
        <v>370</v>
      </c>
      <c r="D18" s="37">
        <v>12.4</v>
      </c>
      <c r="E18" s="37">
        <f>ROUND(D18*0.21,2)</f>
        <v>2.6</v>
      </c>
      <c r="F18" s="37">
        <f>D18+E18</f>
        <v>15</v>
      </c>
    </row>
    <row r="19" spans="1:7" ht="15.75">
      <c r="A19" s="249" t="s">
        <v>104</v>
      </c>
      <c r="B19" s="663" t="s">
        <v>761</v>
      </c>
      <c r="C19" s="664"/>
      <c r="D19" s="664"/>
      <c r="E19" s="664"/>
      <c r="F19" s="665"/>
    </row>
    <row r="20" spans="1:7" ht="30">
      <c r="A20" s="69" t="s">
        <v>64</v>
      </c>
      <c r="B20" s="62" t="s">
        <v>1227</v>
      </c>
      <c r="C20" s="3" t="s">
        <v>172</v>
      </c>
      <c r="D20" s="37">
        <v>3.8</v>
      </c>
      <c r="E20" s="37">
        <v>0.8</v>
      </c>
      <c r="F20" s="37">
        <v>4.5999999999999996</v>
      </c>
      <c r="G20" s="272"/>
    </row>
    <row r="21" spans="1:7" ht="30">
      <c r="A21" s="69" t="s">
        <v>65</v>
      </c>
      <c r="B21" s="62" t="s">
        <v>1228</v>
      </c>
      <c r="C21" s="3" t="s">
        <v>172</v>
      </c>
      <c r="D21" s="37">
        <v>2.97</v>
      </c>
      <c r="E21" s="6">
        <v>0.63</v>
      </c>
      <c r="F21" s="37">
        <v>3.6</v>
      </c>
      <c r="G21" s="272"/>
    </row>
    <row r="22" spans="1:7">
      <c r="A22" s="69" t="s">
        <v>66</v>
      </c>
      <c r="B22" s="62" t="s">
        <v>177</v>
      </c>
      <c r="C22" s="3" t="s">
        <v>87</v>
      </c>
      <c r="D22" s="37">
        <f>F22/1.21</f>
        <v>12.396694214876034</v>
      </c>
      <c r="E22" s="37">
        <v>2.6</v>
      </c>
      <c r="F22" s="37">
        <v>15</v>
      </c>
    </row>
    <row r="23" spans="1:7">
      <c r="A23" s="69" t="s">
        <v>67</v>
      </c>
      <c r="B23" s="62" t="s">
        <v>762</v>
      </c>
      <c r="C23" s="3" t="s">
        <v>87</v>
      </c>
      <c r="D23" s="37">
        <f>F23/1.21</f>
        <v>9.0909090909090917</v>
      </c>
      <c r="E23" s="6">
        <v>1.91</v>
      </c>
      <c r="F23" s="37">
        <v>11</v>
      </c>
    </row>
    <row r="24" spans="1:7">
      <c r="A24" s="645" t="s">
        <v>1226</v>
      </c>
      <c r="B24" s="646"/>
      <c r="C24" s="646"/>
      <c r="D24" s="646"/>
      <c r="E24" s="646"/>
      <c r="F24" s="647"/>
    </row>
    <row r="25" spans="1:7" ht="15.75">
      <c r="A25" s="249" t="s">
        <v>105</v>
      </c>
      <c r="B25" s="663" t="s">
        <v>763</v>
      </c>
      <c r="C25" s="664"/>
      <c r="D25" s="664"/>
      <c r="E25" s="664"/>
      <c r="F25" s="665"/>
    </row>
    <row r="26" spans="1:7">
      <c r="A26" s="69" t="s">
        <v>9</v>
      </c>
      <c r="B26" s="62" t="s">
        <v>771</v>
      </c>
      <c r="C26" s="115" t="s">
        <v>986</v>
      </c>
      <c r="D26" s="71">
        <v>0.64</v>
      </c>
      <c r="E26" s="6">
        <v>0.13</v>
      </c>
      <c r="F26" s="37">
        <v>0.77</v>
      </c>
    </row>
    <row r="27" spans="1:7" ht="15.75">
      <c r="A27" s="249" t="s">
        <v>402</v>
      </c>
      <c r="B27" s="663" t="s">
        <v>764</v>
      </c>
      <c r="C27" s="664"/>
      <c r="D27" s="664"/>
      <c r="E27" s="664"/>
      <c r="F27" s="665"/>
    </row>
    <row r="28" spans="1:7">
      <c r="A28" s="69" t="s">
        <v>13</v>
      </c>
      <c r="B28" s="62" t="s">
        <v>765</v>
      </c>
      <c r="C28" s="64" t="s">
        <v>87</v>
      </c>
      <c r="D28" s="37">
        <v>5.65</v>
      </c>
      <c r="E28" s="6">
        <f>ROUND(D28*0.21,2)</f>
        <v>1.19</v>
      </c>
      <c r="F28" s="37">
        <f>D28+E28</f>
        <v>6.84</v>
      </c>
    </row>
    <row r="29" spans="1:7" s="456" customFormat="1" ht="15.75">
      <c r="A29" s="523" t="s">
        <v>406</v>
      </c>
      <c r="B29" s="679" t="s">
        <v>1641</v>
      </c>
      <c r="C29" s="680"/>
      <c r="D29" s="680"/>
      <c r="E29" s="680"/>
      <c r="F29" s="681"/>
      <c r="G29"/>
    </row>
    <row r="30" spans="1:7" s="383" customFormat="1">
      <c r="A30" s="421" t="s">
        <v>16</v>
      </c>
      <c r="B30" s="419" t="s">
        <v>1642</v>
      </c>
      <c r="C30" s="524" t="s">
        <v>982</v>
      </c>
      <c r="D30" s="405">
        <v>3</v>
      </c>
      <c r="E30" s="405">
        <v>0</v>
      </c>
      <c r="F30" s="405">
        <v>3</v>
      </c>
      <c r="G30"/>
    </row>
    <row r="31" spans="1:7" ht="15.75">
      <c r="A31" s="249" t="s">
        <v>21</v>
      </c>
      <c r="B31" s="663" t="s">
        <v>766</v>
      </c>
      <c r="C31" s="664"/>
      <c r="D31" s="664"/>
      <c r="E31" s="664"/>
      <c r="F31" s="665"/>
    </row>
    <row r="32" spans="1:7">
      <c r="A32" s="69" t="s">
        <v>22</v>
      </c>
      <c r="B32" s="62" t="s">
        <v>767</v>
      </c>
      <c r="C32" s="64" t="s">
        <v>990</v>
      </c>
      <c r="D32" s="37">
        <f>F32/1.21</f>
        <v>8.2644628099173563</v>
      </c>
      <c r="E32" s="37">
        <f>D32*0.21</f>
        <v>1.7355371900826448</v>
      </c>
      <c r="F32" s="37">
        <v>10</v>
      </c>
    </row>
    <row r="33" spans="1:6">
      <c r="A33" s="69" t="s">
        <v>23</v>
      </c>
      <c r="B33" s="62" t="s">
        <v>768</v>
      </c>
      <c r="C33" s="64" t="s">
        <v>990</v>
      </c>
      <c r="D33" s="37">
        <v>16.53</v>
      </c>
      <c r="E33" s="37">
        <f t="shared" ref="E33:E35" si="2">D33*0.21</f>
        <v>3.4713000000000003</v>
      </c>
      <c r="F33" s="37">
        <v>20</v>
      </c>
    </row>
    <row r="34" spans="1:6">
      <c r="A34" s="69" t="s">
        <v>25</v>
      </c>
      <c r="B34" s="62" t="s">
        <v>769</v>
      </c>
      <c r="C34" s="64" t="s">
        <v>990</v>
      </c>
      <c r="D34" s="37">
        <v>24.79</v>
      </c>
      <c r="E34" s="37">
        <f t="shared" si="2"/>
        <v>5.2058999999999997</v>
      </c>
      <c r="F34" s="37">
        <v>30</v>
      </c>
    </row>
    <row r="35" spans="1:6">
      <c r="A35" s="69" t="s">
        <v>26</v>
      </c>
      <c r="B35" s="62" t="s">
        <v>770</v>
      </c>
      <c r="C35" s="64" t="s">
        <v>990</v>
      </c>
      <c r="D35" s="37">
        <v>33.06</v>
      </c>
      <c r="E35" s="37">
        <f t="shared" si="2"/>
        <v>6.9426000000000005</v>
      </c>
      <c r="F35" s="37">
        <v>40</v>
      </c>
    </row>
    <row r="36" spans="1:6" ht="15.75">
      <c r="A36" s="249" t="s">
        <v>374</v>
      </c>
      <c r="B36" s="663" t="s">
        <v>1003</v>
      </c>
      <c r="C36" s="664"/>
      <c r="D36" s="664"/>
      <c r="E36" s="664"/>
      <c r="F36" s="665"/>
    </row>
    <row r="37" spans="1:6" ht="15.75">
      <c r="A37" s="69" t="s">
        <v>28</v>
      </c>
      <c r="B37" s="62" t="s">
        <v>1005</v>
      </c>
      <c r="C37" s="206"/>
      <c r="D37" s="206"/>
      <c r="E37" s="206"/>
      <c r="F37" s="207"/>
    </row>
    <row r="38" spans="1:6">
      <c r="A38" s="60" t="s">
        <v>1030</v>
      </c>
      <c r="B38" s="75" t="s">
        <v>767</v>
      </c>
      <c r="C38" s="64" t="s">
        <v>990</v>
      </c>
      <c r="D38" s="37">
        <v>8.26</v>
      </c>
      <c r="E38" s="37">
        <f>ROUNDUP(D38*0.21,2)</f>
        <v>1.74</v>
      </c>
      <c r="F38" s="37">
        <f>D38+E38</f>
        <v>10</v>
      </c>
    </row>
    <row r="39" spans="1:6">
      <c r="A39" s="60" t="s">
        <v>1031</v>
      </c>
      <c r="B39" s="75" t="s">
        <v>768</v>
      </c>
      <c r="C39" s="64" t="s">
        <v>990</v>
      </c>
      <c r="D39" s="37">
        <v>16.53</v>
      </c>
      <c r="E39" s="37">
        <f>ROUND(D39*0.21,2)</f>
        <v>3.47</v>
      </c>
      <c r="F39" s="37">
        <f>D39+E39</f>
        <v>20</v>
      </c>
    </row>
    <row r="40" spans="1:6">
      <c r="A40" s="60" t="s">
        <v>1032</v>
      </c>
      <c r="B40" s="75" t="s">
        <v>769</v>
      </c>
      <c r="C40" s="64" t="s">
        <v>990</v>
      </c>
      <c r="D40" s="37">
        <v>24.79</v>
      </c>
      <c r="E40" s="37">
        <f>ROUNDUP(D40*0.21,2)</f>
        <v>5.21</v>
      </c>
      <c r="F40" s="37">
        <f>D40+E40</f>
        <v>30</v>
      </c>
    </row>
    <row r="41" spans="1:6">
      <c r="A41" s="60" t="s">
        <v>1407</v>
      </c>
      <c r="B41" s="75" t="s">
        <v>770</v>
      </c>
      <c r="C41" s="64" t="s">
        <v>990</v>
      </c>
      <c r="D41" s="37">
        <v>33.06</v>
      </c>
      <c r="E41" s="37">
        <f>ROUND(D41*0.21,2)</f>
        <v>6.94</v>
      </c>
      <c r="F41" s="37">
        <f>D41+E41</f>
        <v>40</v>
      </c>
    </row>
    <row r="42" spans="1:6">
      <c r="A42" s="69" t="s">
        <v>29</v>
      </c>
      <c r="B42" s="62" t="s">
        <v>1004</v>
      </c>
      <c r="C42" s="64"/>
      <c r="D42" s="37"/>
      <c r="E42" s="6"/>
      <c r="F42" s="37"/>
    </row>
    <row r="43" spans="1:6">
      <c r="A43" s="60" t="s">
        <v>1033</v>
      </c>
      <c r="B43" s="75" t="s">
        <v>767</v>
      </c>
      <c r="C43" s="64" t="s">
        <v>990</v>
      </c>
      <c r="D43" s="37">
        <v>24.79</v>
      </c>
      <c r="E43" s="37">
        <f>ROUNDUP(D43*0.21,2)</f>
        <v>5.21</v>
      </c>
      <c r="F43" s="37">
        <f>D43+E43</f>
        <v>30</v>
      </c>
    </row>
    <row r="44" spans="1:6">
      <c r="A44" s="60" t="s">
        <v>1034</v>
      </c>
      <c r="B44" s="75" t="s">
        <v>768</v>
      </c>
      <c r="C44" s="64" t="s">
        <v>990</v>
      </c>
      <c r="D44" s="37">
        <v>33.06</v>
      </c>
      <c r="E44" s="37">
        <f>ROUND(D44*0.21,2)</f>
        <v>6.94</v>
      </c>
      <c r="F44" s="37">
        <f>D44+E44</f>
        <v>40</v>
      </c>
    </row>
    <row r="45" spans="1:6">
      <c r="A45" s="60" t="s">
        <v>1570</v>
      </c>
      <c r="B45" s="75" t="s">
        <v>769</v>
      </c>
      <c r="C45" s="64" t="s">
        <v>990</v>
      </c>
      <c r="D45" s="37">
        <v>41.32</v>
      </c>
      <c r="E45" s="37">
        <f>ROUNDUP(D45*0.21,2)</f>
        <v>8.68</v>
      </c>
      <c r="F45" s="37">
        <f>D45+E45</f>
        <v>50</v>
      </c>
    </row>
    <row r="46" spans="1:6">
      <c r="A46" s="60" t="s">
        <v>1669</v>
      </c>
      <c r="B46" s="75" t="s">
        <v>770</v>
      </c>
      <c r="C46" s="64" t="s">
        <v>990</v>
      </c>
      <c r="D46" s="37">
        <v>49.59</v>
      </c>
      <c r="E46" s="37">
        <f>ROUND(D46*0.21,2)</f>
        <v>10.41</v>
      </c>
      <c r="F46" s="37">
        <f>D46+E46</f>
        <v>60</v>
      </c>
    </row>
    <row r="47" spans="1:6">
      <c r="A47" s="76" t="s">
        <v>30</v>
      </c>
      <c r="B47" s="62" t="s">
        <v>1006</v>
      </c>
      <c r="C47" s="64" t="s">
        <v>1007</v>
      </c>
      <c r="D47" s="37">
        <v>49.59</v>
      </c>
      <c r="E47" s="37">
        <f>ROUND(D47*0.21,2)</f>
        <v>10.41</v>
      </c>
      <c r="F47" s="37">
        <f>D47+E47</f>
        <v>60</v>
      </c>
    </row>
    <row r="48" spans="1:6" ht="16.5" customHeight="1">
      <c r="A48" s="274" t="s">
        <v>1207</v>
      </c>
      <c r="B48" s="275" t="s">
        <v>1208</v>
      </c>
      <c r="C48" s="276"/>
      <c r="D48" s="276"/>
      <c r="E48" s="276"/>
      <c r="F48" s="277"/>
    </row>
    <row r="49" spans="1:11" ht="30">
      <c r="A49" s="61" t="s">
        <v>39</v>
      </c>
      <c r="B49" s="86" t="s">
        <v>1203</v>
      </c>
      <c r="C49" s="64" t="s">
        <v>944</v>
      </c>
      <c r="D49" s="37">
        <v>12</v>
      </c>
      <c r="E49" s="37" t="s">
        <v>371</v>
      </c>
      <c r="F49" s="37">
        <v>12</v>
      </c>
      <c r="G49" s="272"/>
      <c r="H49" s="272"/>
      <c r="I49" s="272"/>
      <c r="J49" s="272"/>
      <c r="K49" s="272"/>
    </row>
    <row r="50" spans="1:11" ht="45">
      <c r="A50" s="61" t="s">
        <v>40</v>
      </c>
      <c r="B50" s="86" t="s">
        <v>1199</v>
      </c>
      <c r="C50" s="64" t="s">
        <v>944</v>
      </c>
      <c r="D50" s="37">
        <v>0</v>
      </c>
      <c r="E50" s="37" t="s">
        <v>371</v>
      </c>
      <c r="F50" s="37">
        <v>0</v>
      </c>
      <c r="G50" s="272"/>
      <c r="H50" s="265"/>
      <c r="I50" s="265"/>
      <c r="J50" s="265"/>
      <c r="K50" s="265"/>
    </row>
    <row r="51" spans="1:11" ht="45">
      <c r="A51" s="61" t="s">
        <v>41</v>
      </c>
      <c r="B51" s="124" t="s">
        <v>1200</v>
      </c>
      <c r="C51" s="64" t="s">
        <v>944</v>
      </c>
      <c r="D51" s="37">
        <v>0</v>
      </c>
      <c r="E51" s="37" t="s">
        <v>371</v>
      </c>
      <c r="F51" s="37">
        <v>0</v>
      </c>
      <c r="G51" s="272"/>
    </row>
    <row r="52" spans="1:11" ht="60">
      <c r="A52" s="61" t="s">
        <v>1204</v>
      </c>
      <c r="B52" s="124" t="s">
        <v>1201</v>
      </c>
      <c r="C52" s="64" t="s">
        <v>944</v>
      </c>
      <c r="D52" s="37">
        <v>0</v>
      </c>
      <c r="E52" s="37" t="s">
        <v>371</v>
      </c>
      <c r="F52" s="37">
        <v>0</v>
      </c>
      <c r="G52" s="272"/>
    </row>
    <row r="53" spans="1:11">
      <c r="A53" s="61" t="s">
        <v>1205</v>
      </c>
      <c r="B53" s="124" t="s">
        <v>1206</v>
      </c>
      <c r="C53" s="64" t="s">
        <v>962</v>
      </c>
      <c r="D53" s="37">
        <v>3</v>
      </c>
      <c r="E53" s="37" t="s">
        <v>371</v>
      </c>
      <c r="F53" s="37">
        <v>3</v>
      </c>
      <c r="G53" s="272"/>
    </row>
    <row r="54" spans="1:11" ht="16.5" customHeight="1">
      <c r="A54" s="274" t="s">
        <v>520</v>
      </c>
      <c r="B54" s="275" t="s">
        <v>1759</v>
      </c>
      <c r="C54" s="276"/>
      <c r="D54" s="276"/>
      <c r="E54" s="276"/>
      <c r="F54" s="277"/>
    </row>
    <row r="55" spans="1:11">
      <c r="A55" s="61" t="s">
        <v>43</v>
      </c>
      <c r="B55" s="86" t="s">
        <v>1221</v>
      </c>
      <c r="C55" s="198" t="s">
        <v>1224</v>
      </c>
      <c r="D55" s="130">
        <v>1.49</v>
      </c>
      <c r="E55" s="130">
        <v>0.31</v>
      </c>
      <c r="F55" s="130">
        <v>1.8</v>
      </c>
      <c r="G55" s="468"/>
    </row>
    <row r="56" spans="1:11">
      <c r="A56" s="61" t="s">
        <v>44</v>
      </c>
      <c r="B56" s="124" t="s">
        <v>1222</v>
      </c>
      <c r="C56" s="198" t="s">
        <v>1224</v>
      </c>
      <c r="D56" s="130">
        <v>2.15</v>
      </c>
      <c r="E56" s="130">
        <v>0.45</v>
      </c>
      <c r="F56" s="130">
        <v>2.6</v>
      </c>
      <c r="G56" s="468"/>
    </row>
    <row r="57" spans="1:11">
      <c r="A57" s="61" t="s">
        <v>45</v>
      </c>
      <c r="B57" s="124" t="s">
        <v>1223</v>
      </c>
      <c r="C57" s="198" t="s">
        <v>1224</v>
      </c>
      <c r="D57" s="130">
        <v>1.98</v>
      </c>
      <c r="E57" s="130">
        <v>0.42</v>
      </c>
      <c r="F57" s="130">
        <v>2.4</v>
      </c>
      <c r="G57" s="468"/>
    </row>
    <row r="60" spans="1:11">
      <c r="A60" s="535"/>
      <c r="B60" s="535"/>
      <c r="C60" s="535"/>
      <c r="D60" s="535"/>
      <c r="E60" s="535"/>
      <c r="F60" s="535"/>
    </row>
    <row r="61" spans="1:11">
      <c r="A61" s="553" t="s">
        <v>1689</v>
      </c>
      <c r="B61" s="553"/>
      <c r="C61" s="553"/>
      <c r="D61" s="553"/>
      <c r="E61" s="553"/>
      <c r="F61" s="553"/>
    </row>
  </sheetData>
  <mergeCells count="17">
    <mergeCell ref="B10:F10"/>
    <mergeCell ref="B14:F14"/>
    <mergeCell ref="C3:F3"/>
    <mergeCell ref="C4:F4"/>
    <mergeCell ref="E1:F1"/>
    <mergeCell ref="D2:F2"/>
    <mergeCell ref="A7:F7"/>
    <mergeCell ref="A61:F61"/>
    <mergeCell ref="B36:F36"/>
    <mergeCell ref="B17:F17"/>
    <mergeCell ref="B19:F19"/>
    <mergeCell ref="B25:F25"/>
    <mergeCell ref="B27:F27"/>
    <mergeCell ref="B31:F31"/>
    <mergeCell ref="A24:F24"/>
    <mergeCell ref="B29:F29"/>
    <mergeCell ref="A60:F60"/>
  </mergeCells>
  <phoneticPr fontId="30"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pageSetUpPr fitToPage="1"/>
  </sheetPr>
  <dimension ref="A1:I545"/>
  <sheetViews>
    <sheetView zoomScale="106" zoomScaleNormal="106" workbookViewId="0">
      <pane ySplit="8" topLeftCell="A9" activePane="bottomLeft" state="frozen"/>
      <selection pane="bottomLeft" activeCell="C54" sqref="C54:C63"/>
    </sheetView>
  </sheetViews>
  <sheetFormatPr defaultRowHeight="15"/>
  <cols>
    <col min="1" max="1" width="14.28515625" style="44" customWidth="1"/>
    <col min="2" max="2" width="75" style="44" customWidth="1"/>
    <col min="3" max="3" width="17.5703125" style="27" customWidth="1"/>
    <col min="4" max="4" width="19.42578125" style="27" customWidth="1"/>
    <col min="5" max="5" width="12.85546875" style="27" hidden="1" customWidth="1"/>
    <col min="6" max="6" width="24.5703125" style="27" hidden="1" customWidth="1"/>
    <col min="7" max="7" width="6.28515625" customWidth="1"/>
    <col min="8" max="8" width="0" hidden="1" customWidth="1"/>
    <col min="9" max="9" width="48.28515625" customWidth="1"/>
  </cols>
  <sheetData>
    <row r="1" spans="1:9">
      <c r="C1" s="551"/>
      <c r="D1" s="551"/>
      <c r="E1" s="551"/>
      <c r="F1" s="551"/>
    </row>
    <row r="2" spans="1:9">
      <c r="C2" s="551"/>
      <c r="D2" s="551"/>
      <c r="E2" s="551"/>
      <c r="F2" s="551"/>
    </row>
    <row r="3" spans="1:9">
      <c r="C3" s="551"/>
      <c r="D3" s="551"/>
      <c r="E3" s="551"/>
      <c r="F3" s="551"/>
    </row>
    <row r="4" spans="1:9">
      <c r="C4" s="551"/>
      <c r="D4" s="551"/>
      <c r="E4" s="551"/>
      <c r="F4" s="551"/>
    </row>
    <row r="6" spans="1:9" ht="15.75">
      <c r="B6" s="561" t="s">
        <v>685</v>
      </c>
      <c r="C6" s="561"/>
      <c r="D6" s="561"/>
      <c r="E6" s="561"/>
    </row>
    <row r="8" spans="1:9" s="56" customFormat="1" ht="12.75">
      <c r="A8" s="150" t="s">
        <v>0</v>
      </c>
      <c r="B8" s="150" t="s">
        <v>70</v>
      </c>
      <c r="C8" s="151" t="s">
        <v>2</v>
      </c>
      <c r="D8" s="152" t="s">
        <v>362</v>
      </c>
      <c r="E8" s="152" t="s">
        <v>363</v>
      </c>
      <c r="F8" s="152" t="s">
        <v>364</v>
      </c>
      <c r="I8" s="136" t="s">
        <v>531</v>
      </c>
    </row>
    <row r="9" spans="1:9" s="56" customFormat="1" ht="12.75">
      <c r="A9" s="153" t="s">
        <v>3</v>
      </c>
      <c r="B9" s="682" t="s">
        <v>686</v>
      </c>
      <c r="C9" s="682"/>
      <c r="D9" s="682"/>
      <c r="E9" s="682"/>
      <c r="F9" s="682"/>
      <c r="I9" s="52"/>
    </row>
    <row r="10" spans="1:9" s="56" customFormat="1" ht="12.75">
      <c r="A10" s="166" t="s">
        <v>4</v>
      </c>
      <c r="B10" s="154" t="s">
        <v>687</v>
      </c>
      <c r="C10" s="155" t="s">
        <v>988</v>
      </c>
      <c r="D10" s="158">
        <v>1.5</v>
      </c>
      <c r="E10" s="155">
        <v>0</v>
      </c>
      <c r="F10" s="155">
        <v>1.5</v>
      </c>
      <c r="I10" s="52" t="s">
        <v>689</v>
      </c>
    </row>
    <row r="11" spans="1:9" s="56" customFormat="1" ht="12.75">
      <c r="A11" s="166" t="s">
        <v>5</v>
      </c>
      <c r="B11" s="154" t="s">
        <v>690</v>
      </c>
      <c r="C11" s="155"/>
      <c r="D11" s="158"/>
      <c r="E11" s="155"/>
      <c r="F11" s="155">
        <f>D11+E11</f>
        <v>0</v>
      </c>
      <c r="I11" s="52" t="s">
        <v>691</v>
      </c>
    </row>
    <row r="12" spans="1:9" s="56" customFormat="1" ht="12.75">
      <c r="A12" s="168" t="s">
        <v>433</v>
      </c>
      <c r="B12" s="156" t="s">
        <v>692</v>
      </c>
      <c r="C12" s="155" t="s">
        <v>172</v>
      </c>
      <c r="D12" s="158">
        <v>20</v>
      </c>
      <c r="E12" s="155">
        <v>0</v>
      </c>
      <c r="F12" s="155">
        <v>20</v>
      </c>
      <c r="I12" s="52"/>
    </row>
    <row r="13" spans="1:9" s="56" customFormat="1" ht="12.75">
      <c r="A13" s="169" t="s">
        <v>434</v>
      </c>
      <c r="B13" s="156" t="s">
        <v>694</v>
      </c>
      <c r="C13" s="155" t="s">
        <v>172</v>
      </c>
      <c r="D13" s="158">
        <v>14</v>
      </c>
      <c r="E13" s="155">
        <v>0</v>
      </c>
      <c r="F13" s="155">
        <v>14</v>
      </c>
      <c r="I13" s="52"/>
    </row>
    <row r="14" spans="1:9" s="56" customFormat="1" ht="12.75">
      <c r="A14" s="153" t="s">
        <v>102</v>
      </c>
      <c r="B14" s="682" t="s">
        <v>695</v>
      </c>
      <c r="C14" s="682"/>
      <c r="D14" s="682"/>
      <c r="E14" s="682"/>
      <c r="F14" s="682"/>
      <c r="I14" s="52"/>
    </row>
    <row r="15" spans="1:9" s="56" customFormat="1" ht="12.75">
      <c r="A15" s="166" t="s">
        <v>56</v>
      </c>
      <c r="B15" s="154" t="s">
        <v>696</v>
      </c>
      <c r="C15" s="155" t="s">
        <v>981</v>
      </c>
      <c r="D15" s="158">
        <v>0.5</v>
      </c>
      <c r="E15" s="155">
        <v>0</v>
      </c>
      <c r="F15" s="155">
        <v>0.5</v>
      </c>
      <c r="I15" s="52" t="s">
        <v>698</v>
      </c>
    </row>
    <row r="16" spans="1:9" s="56" customFormat="1" ht="12.75">
      <c r="A16" s="166" t="s">
        <v>59</v>
      </c>
      <c r="B16" s="154" t="s">
        <v>699</v>
      </c>
      <c r="C16" s="155" t="s">
        <v>981</v>
      </c>
      <c r="D16" s="158">
        <v>0.36</v>
      </c>
      <c r="E16" s="155">
        <v>0</v>
      </c>
      <c r="F16" s="155">
        <v>0.36</v>
      </c>
      <c r="I16" s="52" t="s">
        <v>691</v>
      </c>
    </row>
    <row r="17" spans="1:9" s="56" customFormat="1" ht="12.75">
      <c r="A17" s="166" t="s">
        <v>136</v>
      </c>
      <c r="B17" s="154" t="s">
        <v>700</v>
      </c>
      <c r="C17" s="155"/>
      <c r="D17" s="158"/>
      <c r="E17" s="155"/>
      <c r="F17" s="155"/>
      <c r="I17" s="52" t="s">
        <v>701</v>
      </c>
    </row>
    <row r="18" spans="1:9" s="56" customFormat="1" ht="12.75">
      <c r="A18" s="169" t="s">
        <v>408</v>
      </c>
      <c r="B18" s="156" t="s">
        <v>702</v>
      </c>
      <c r="C18" s="155" t="s">
        <v>943</v>
      </c>
      <c r="D18" s="158">
        <v>1.59</v>
      </c>
      <c r="E18" s="155">
        <v>0</v>
      </c>
      <c r="F18" s="155">
        <f>D18+E18</f>
        <v>1.59</v>
      </c>
      <c r="I18" s="52"/>
    </row>
    <row r="19" spans="1:9" s="56" customFormat="1" ht="12.75">
      <c r="A19" s="169" t="s">
        <v>703</v>
      </c>
      <c r="B19" s="156" t="s">
        <v>704</v>
      </c>
      <c r="C19" s="155" t="s">
        <v>943</v>
      </c>
      <c r="D19" s="208">
        <v>1.41</v>
      </c>
      <c r="E19" s="51">
        <v>0</v>
      </c>
      <c r="F19" s="51">
        <v>1.41</v>
      </c>
      <c r="I19" s="52"/>
    </row>
    <row r="20" spans="1:9" s="56" customFormat="1" ht="12.75">
      <c r="A20" s="169" t="s">
        <v>705</v>
      </c>
      <c r="B20" s="156" t="s">
        <v>706</v>
      </c>
      <c r="C20" s="155" t="s">
        <v>943</v>
      </c>
      <c r="D20" s="158">
        <v>0.91</v>
      </c>
      <c r="E20" s="51">
        <v>0</v>
      </c>
      <c r="F20" s="155">
        <f>D20+E20</f>
        <v>0.91</v>
      </c>
      <c r="I20" s="52"/>
    </row>
    <row r="21" spans="1:9" s="56" customFormat="1" ht="12.75">
      <c r="A21" s="166" t="s">
        <v>111</v>
      </c>
      <c r="B21" s="154" t="s">
        <v>707</v>
      </c>
      <c r="C21" s="155" t="s">
        <v>413</v>
      </c>
      <c r="D21" s="158">
        <v>1.56</v>
      </c>
      <c r="E21" s="51">
        <v>0</v>
      </c>
      <c r="F21" s="155">
        <f>D21+E21</f>
        <v>1.56</v>
      </c>
      <c r="I21" s="52" t="s">
        <v>708</v>
      </c>
    </row>
    <row r="22" spans="1:9" s="56" customFormat="1" ht="12.75">
      <c r="A22" s="166" t="s">
        <v>112</v>
      </c>
      <c r="B22" s="154" t="s">
        <v>709</v>
      </c>
      <c r="C22" s="155" t="s">
        <v>172</v>
      </c>
      <c r="D22" s="158">
        <v>6.4</v>
      </c>
      <c r="E22" s="51">
        <v>0</v>
      </c>
      <c r="F22" s="155">
        <v>6.4</v>
      </c>
      <c r="I22" s="52" t="s">
        <v>691</v>
      </c>
    </row>
    <row r="23" spans="1:9" s="56" customFormat="1" ht="12.75">
      <c r="A23" s="166" t="s">
        <v>113</v>
      </c>
      <c r="B23" s="154" t="s">
        <v>710</v>
      </c>
      <c r="C23" s="157"/>
      <c r="E23" s="155"/>
      <c r="F23" s="155"/>
      <c r="I23" s="52"/>
    </row>
    <row r="24" spans="1:9" s="56" customFormat="1" ht="12.75">
      <c r="A24" s="169" t="s">
        <v>444</v>
      </c>
      <c r="B24" s="156" t="s">
        <v>711</v>
      </c>
      <c r="C24" s="155" t="s">
        <v>172</v>
      </c>
      <c r="D24" s="155">
        <v>5</v>
      </c>
      <c r="E24" s="155">
        <v>0</v>
      </c>
      <c r="F24" s="155">
        <v>5</v>
      </c>
      <c r="I24" s="52" t="s">
        <v>712</v>
      </c>
    </row>
    <row r="25" spans="1:9" s="56" customFormat="1" ht="12.75">
      <c r="A25" s="169" t="s">
        <v>445</v>
      </c>
      <c r="B25" s="156" t="s">
        <v>713</v>
      </c>
      <c r="C25" s="155" t="s">
        <v>992</v>
      </c>
      <c r="D25" s="51">
        <v>1.42</v>
      </c>
      <c r="E25" s="51">
        <v>0</v>
      </c>
      <c r="F25" s="51">
        <v>1.42</v>
      </c>
      <c r="I25" s="52" t="s">
        <v>691</v>
      </c>
    </row>
    <row r="26" spans="1:9" s="56" customFormat="1" ht="12.75">
      <c r="A26" s="171" t="s">
        <v>446</v>
      </c>
      <c r="B26" s="156" t="s">
        <v>715</v>
      </c>
      <c r="C26" s="155" t="s">
        <v>992</v>
      </c>
      <c r="D26" s="51">
        <v>3.13</v>
      </c>
      <c r="E26" s="51">
        <v>0</v>
      </c>
      <c r="F26" s="51">
        <v>3.13</v>
      </c>
      <c r="I26" s="52" t="s">
        <v>691</v>
      </c>
    </row>
    <row r="27" spans="1:9" s="56" customFormat="1" ht="12.75">
      <c r="A27" s="169" t="s">
        <v>716</v>
      </c>
      <c r="B27" s="156" t="s">
        <v>717</v>
      </c>
      <c r="C27" s="155" t="s">
        <v>992</v>
      </c>
      <c r="D27" s="155">
        <v>1</v>
      </c>
      <c r="E27" s="155">
        <v>0</v>
      </c>
      <c r="F27" s="158">
        <v>1</v>
      </c>
      <c r="I27" s="52" t="s">
        <v>691</v>
      </c>
    </row>
    <row r="28" spans="1:9" s="56" customFormat="1" ht="12.75">
      <c r="A28" s="169" t="s">
        <v>718</v>
      </c>
      <c r="B28" s="156" t="s">
        <v>719</v>
      </c>
      <c r="C28" s="155" t="s">
        <v>992</v>
      </c>
      <c r="D28" s="155">
        <v>0.5</v>
      </c>
      <c r="E28" s="155">
        <v>0</v>
      </c>
      <c r="F28" s="158">
        <v>0.5</v>
      </c>
      <c r="I28" s="52" t="s">
        <v>691</v>
      </c>
    </row>
    <row r="29" spans="1:9" s="56" customFormat="1" ht="12.75">
      <c r="A29" s="153" t="s">
        <v>103</v>
      </c>
      <c r="B29" s="682" t="s">
        <v>720</v>
      </c>
      <c r="C29" s="682"/>
      <c r="D29" s="682"/>
      <c r="E29" s="682"/>
      <c r="F29" s="682"/>
      <c r="I29" s="52"/>
    </row>
    <row r="30" spans="1:9" s="56" customFormat="1" ht="12.75">
      <c r="A30" s="167" t="s">
        <v>62</v>
      </c>
      <c r="B30" s="154" t="s">
        <v>721</v>
      </c>
      <c r="C30" s="155" t="s">
        <v>984</v>
      </c>
      <c r="D30" s="159">
        <v>7.1</v>
      </c>
      <c r="E30" s="159">
        <v>0</v>
      </c>
      <c r="F30" s="159">
        <v>7.1</v>
      </c>
      <c r="I30" s="52" t="s">
        <v>691</v>
      </c>
    </row>
    <row r="31" spans="1:9" s="56" customFormat="1" ht="12.75">
      <c r="A31" s="166" t="s">
        <v>63</v>
      </c>
      <c r="B31" s="156" t="s">
        <v>188</v>
      </c>
      <c r="C31" s="160"/>
      <c r="D31" s="155"/>
      <c r="E31" s="160"/>
      <c r="F31" s="155"/>
      <c r="I31" s="52" t="s">
        <v>691</v>
      </c>
    </row>
    <row r="32" spans="1:9" s="56" customFormat="1" ht="12.75">
      <c r="A32" s="169" t="s">
        <v>431</v>
      </c>
      <c r="B32" s="172" t="s">
        <v>723</v>
      </c>
      <c r="C32" s="160" t="s">
        <v>87</v>
      </c>
      <c r="D32" s="155">
        <v>2.85</v>
      </c>
      <c r="E32" s="160">
        <v>0</v>
      </c>
      <c r="F32" s="155">
        <v>2.85</v>
      </c>
      <c r="I32" s="52"/>
    </row>
    <row r="33" spans="1:9" s="56" customFormat="1" ht="12.75">
      <c r="A33" s="169" t="s">
        <v>432</v>
      </c>
      <c r="B33" s="172" t="s">
        <v>725</v>
      </c>
      <c r="C33" s="160" t="s">
        <v>87</v>
      </c>
      <c r="D33" s="155">
        <v>3.5</v>
      </c>
      <c r="E33" s="160">
        <v>0</v>
      </c>
      <c r="F33" s="155">
        <v>3.5</v>
      </c>
      <c r="I33" s="52"/>
    </row>
    <row r="34" spans="1:9" s="56" customFormat="1" ht="12.75">
      <c r="A34" s="169" t="s">
        <v>447</v>
      </c>
      <c r="B34" s="172" t="s">
        <v>726</v>
      </c>
      <c r="C34" s="160" t="s">
        <v>87</v>
      </c>
      <c r="D34" s="155">
        <v>1.4</v>
      </c>
      <c r="E34" s="160">
        <v>0</v>
      </c>
      <c r="F34" s="155">
        <v>1.4</v>
      </c>
      <c r="I34" s="52"/>
    </row>
    <row r="35" spans="1:9" s="56" customFormat="1" ht="12.75">
      <c r="A35" s="166" t="s">
        <v>117</v>
      </c>
      <c r="B35" s="156" t="s">
        <v>727</v>
      </c>
      <c r="C35" s="160"/>
      <c r="D35" s="155"/>
      <c r="E35" s="160"/>
      <c r="F35" s="155"/>
      <c r="I35" s="52" t="s">
        <v>691</v>
      </c>
    </row>
    <row r="36" spans="1:9" s="56" customFormat="1" ht="12.75">
      <c r="A36" s="169" t="s">
        <v>423</v>
      </c>
      <c r="B36" s="172" t="s">
        <v>728</v>
      </c>
      <c r="C36" s="160" t="s">
        <v>982</v>
      </c>
      <c r="D36" s="155">
        <v>1.4</v>
      </c>
      <c r="E36" s="160">
        <v>0</v>
      </c>
      <c r="F36" s="155">
        <v>1.4</v>
      </c>
      <c r="I36" s="52"/>
    </row>
    <row r="37" spans="1:9" s="56" customFormat="1" ht="12.75">
      <c r="A37" s="169" t="s">
        <v>424</v>
      </c>
      <c r="B37" s="172" t="s">
        <v>729</v>
      </c>
      <c r="C37" s="160" t="s">
        <v>982</v>
      </c>
      <c r="D37" s="155" t="s">
        <v>730</v>
      </c>
      <c r="E37" s="160">
        <v>0</v>
      </c>
      <c r="F37" s="155" t="s">
        <v>730</v>
      </c>
      <c r="I37" s="52"/>
    </row>
    <row r="38" spans="1:9" s="56" customFormat="1" ht="12.75">
      <c r="A38" s="153" t="s">
        <v>104</v>
      </c>
      <c r="B38" s="682" t="s">
        <v>731</v>
      </c>
      <c r="C38" s="682"/>
      <c r="D38" s="682"/>
      <c r="E38" s="682"/>
      <c r="F38" s="682"/>
      <c r="I38" s="52"/>
    </row>
    <row r="39" spans="1:9" s="56" customFormat="1" ht="12.75">
      <c r="A39" s="167" t="s">
        <v>64</v>
      </c>
      <c r="B39" s="154" t="s">
        <v>188</v>
      </c>
      <c r="C39" s="51"/>
      <c r="D39" s="51"/>
      <c r="E39" s="51"/>
      <c r="F39" s="51"/>
      <c r="I39" s="52" t="s">
        <v>691</v>
      </c>
    </row>
    <row r="40" spans="1:9" s="56" customFormat="1" ht="12.75">
      <c r="A40" s="171" t="s">
        <v>395</v>
      </c>
      <c r="B40" s="156" t="s">
        <v>723</v>
      </c>
      <c r="C40" s="160" t="s">
        <v>87</v>
      </c>
      <c r="D40" s="155">
        <v>2.85</v>
      </c>
      <c r="E40" s="161">
        <v>0</v>
      </c>
      <c r="F40" s="158">
        <f>D40+E40</f>
        <v>2.85</v>
      </c>
      <c r="I40" s="52"/>
    </row>
    <row r="41" spans="1:9" s="56" customFormat="1" ht="12.75">
      <c r="A41" s="171" t="s">
        <v>397</v>
      </c>
      <c r="B41" s="156" t="s">
        <v>725</v>
      </c>
      <c r="C41" s="160" t="s">
        <v>87</v>
      </c>
      <c r="D41" s="155">
        <v>3.5</v>
      </c>
      <c r="E41" s="161">
        <v>0</v>
      </c>
      <c r="F41" s="158">
        <f>D41+E41</f>
        <v>3.5</v>
      </c>
      <c r="I41" s="52"/>
    </row>
    <row r="42" spans="1:9" s="56" customFormat="1" ht="12.75">
      <c r="A42" s="171" t="s">
        <v>396</v>
      </c>
      <c r="B42" s="156" t="s">
        <v>732</v>
      </c>
      <c r="C42" s="160" t="s">
        <v>87</v>
      </c>
      <c r="D42" s="158">
        <v>2.1</v>
      </c>
      <c r="E42" s="161">
        <v>0</v>
      </c>
      <c r="F42" s="158">
        <v>2.1</v>
      </c>
      <c r="I42" s="52"/>
    </row>
    <row r="43" spans="1:9" s="56" customFormat="1" ht="12.75">
      <c r="A43" s="167" t="s">
        <v>65</v>
      </c>
      <c r="B43" s="154" t="s">
        <v>727</v>
      </c>
      <c r="C43" s="160"/>
      <c r="D43" s="158"/>
      <c r="E43" s="161"/>
      <c r="F43" s="158"/>
      <c r="I43" s="52" t="s">
        <v>691</v>
      </c>
    </row>
    <row r="44" spans="1:9" s="56" customFormat="1" ht="12.75">
      <c r="A44" s="171" t="s">
        <v>449</v>
      </c>
      <c r="B44" s="156" t="s">
        <v>728</v>
      </c>
      <c r="C44" s="160" t="s">
        <v>982</v>
      </c>
      <c r="D44" s="155">
        <v>1.4</v>
      </c>
      <c r="E44" s="161">
        <v>0</v>
      </c>
      <c r="F44" s="155">
        <v>1.4</v>
      </c>
      <c r="I44" s="52"/>
    </row>
    <row r="45" spans="1:9" s="56" customFormat="1" ht="12.75">
      <c r="A45" s="171" t="s">
        <v>450</v>
      </c>
      <c r="B45" s="156" t="s">
        <v>729</v>
      </c>
      <c r="C45" s="160" t="s">
        <v>982</v>
      </c>
      <c r="D45" s="155" t="s">
        <v>730</v>
      </c>
      <c r="E45" s="161">
        <v>0</v>
      </c>
      <c r="F45" s="155" t="s">
        <v>730</v>
      </c>
      <c r="I45" s="52"/>
    </row>
    <row r="46" spans="1:9" s="56" customFormat="1" ht="12.75">
      <c r="A46" s="153" t="s">
        <v>105</v>
      </c>
      <c r="B46" s="682" t="s">
        <v>733</v>
      </c>
      <c r="C46" s="682"/>
      <c r="D46" s="682"/>
      <c r="E46" s="682"/>
      <c r="F46" s="682"/>
      <c r="I46" s="52"/>
    </row>
    <row r="47" spans="1:9" s="56" customFormat="1" ht="12.75">
      <c r="A47" s="166" t="s">
        <v>9</v>
      </c>
      <c r="B47" s="156" t="s">
        <v>734</v>
      </c>
      <c r="C47" s="162" t="s">
        <v>943</v>
      </c>
      <c r="D47" s="162">
        <v>1.94</v>
      </c>
      <c r="E47" s="160">
        <v>0</v>
      </c>
      <c r="F47" s="162">
        <v>1.94</v>
      </c>
      <c r="I47" s="52" t="s">
        <v>735</v>
      </c>
    </row>
    <row r="48" spans="1:9" s="56" customFormat="1" ht="12.75">
      <c r="A48" s="153" t="s">
        <v>402</v>
      </c>
      <c r="B48" s="682" t="s">
        <v>736</v>
      </c>
      <c r="C48" s="682"/>
      <c r="D48" s="682"/>
      <c r="E48" s="682"/>
      <c r="F48" s="682"/>
      <c r="I48" s="52"/>
    </row>
    <row r="49" spans="1:9" s="56" customFormat="1" ht="12.75">
      <c r="A49" s="166" t="s">
        <v>13</v>
      </c>
      <c r="B49" s="156" t="s">
        <v>700</v>
      </c>
      <c r="C49" s="160"/>
      <c r="D49" s="163"/>
      <c r="E49" s="163"/>
      <c r="F49" s="163"/>
      <c r="I49" s="52" t="s">
        <v>737</v>
      </c>
    </row>
    <row r="50" spans="1:9" s="56" customFormat="1" ht="18" customHeight="1">
      <c r="A50" s="169" t="s">
        <v>403</v>
      </c>
      <c r="B50" s="172" t="s">
        <v>702</v>
      </c>
      <c r="C50" s="162" t="s">
        <v>943</v>
      </c>
      <c r="D50" s="163">
        <v>0.59</v>
      </c>
      <c r="E50" s="163">
        <v>0</v>
      </c>
      <c r="F50" s="163">
        <v>0.59</v>
      </c>
      <c r="I50" s="52"/>
    </row>
    <row r="51" spans="1:9" s="56" customFormat="1" ht="12.75">
      <c r="A51" s="169" t="s">
        <v>404</v>
      </c>
      <c r="B51" s="172" t="s">
        <v>704</v>
      </c>
      <c r="C51" s="162" t="s">
        <v>943</v>
      </c>
      <c r="D51" s="163">
        <v>1.68</v>
      </c>
      <c r="E51" s="163">
        <v>0</v>
      </c>
      <c r="F51" s="163">
        <v>1.68</v>
      </c>
      <c r="I51" s="52"/>
    </row>
    <row r="52" spans="1:9" s="56" customFormat="1" ht="12.75">
      <c r="A52" s="169" t="s">
        <v>667</v>
      </c>
      <c r="B52" s="172" t="s">
        <v>738</v>
      </c>
      <c r="C52" s="162" t="s">
        <v>943</v>
      </c>
      <c r="D52" s="163">
        <v>0.59</v>
      </c>
      <c r="E52" s="163">
        <v>0</v>
      </c>
      <c r="F52" s="163">
        <f>D52+E52</f>
        <v>0.59</v>
      </c>
      <c r="I52" s="52"/>
    </row>
    <row r="53" spans="1:9" s="56" customFormat="1" ht="12.75">
      <c r="A53" s="153" t="s">
        <v>406</v>
      </c>
      <c r="B53" s="682" t="s">
        <v>739</v>
      </c>
      <c r="C53" s="682"/>
      <c r="D53" s="682"/>
      <c r="E53" s="682"/>
      <c r="F53" s="682"/>
      <c r="I53" s="52"/>
    </row>
    <row r="54" spans="1:9" s="56" customFormat="1" ht="12.75">
      <c r="A54" s="166" t="s">
        <v>16</v>
      </c>
      <c r="B54" s="154" t="s">
        <v>740</v>
      </c>
      <c r="C54" s="160"/>
      <c r="D54" s="163"/>
      <c r="E54" s="163"/>
      <c r="F54" s="163"/>
      <c r="I54" s="52" t="s">
        <v>691</v>
      </c>
    </row>
    <row r="55" spans="1:9" s="56" customFormat="1" ht="12.75">
      <c r="A55" s="168" t="s">
        <v>741</v>
      </c>
      <c r="B55" s="156" t="s">
        <v>742</v>
      </c>
      <c r="C55" s="160" t="s">
        <v>8</v>
      </c>
      <c r="D55" s="163">
        <v>7.0000000000000007E-2</v>
      </c>
      <c r="E55" s="163">
        <v>0</v>
      </c>
      <c r="F55" s="163">
        <v>7.0000000000000007E-2</v>
      </c>
      <c r="I55" s="52"/>
    </row>
    <row r="56" spans="1:9" s="56" customFormat="1" ht="12.75">
      <c r="A56" s="169" t="s">
        <v>743</v>
      </c>
      <c r="B56" s="156" t="s">
        <v>744</v>
      </c>
      <c r="C56" s="160" t="s">
        <v>8</v>
      </c>
      <c r="D56" s="163">
        <v>0.28000000000000003</v>
      </c>
      <c r="E56" s="163">
        <v>0</v>
      </c>
      <c r="F56" s="163">
        <f>D56+E56</f>
        <v>0.28000000000000003</v>
      </c>
      <c r="I56" s="52"/>
    </row>
    <row r="57" spans="1:9" s="56" customFormat="1" ht="12.75">
      <c r="A57" s="166" t="s">
        <v>17</v>
      </c>
      <c r="B57" s="154" t="s">
        <v>745</v>
      </c>
      <c r="C57" s="160"/>
      <c r="D57" s="163"/>
      <c r="E57" s="163"/>
      <c r="F57" s="163"/>
      <c r="I57" s="52" t="s">
        <v>691</v>
      </c>
    </row>
    <row r="58" spans="1:9" s="56" customFormat="1" ht="12.75">
      <c r="A58" s="169" t="s">
        <v>474</v>
      </c>
      <c r="B58" s="156" t="s">
        <v>742</v>
      </c>
      <c r="C58" s="160" t="s">
        <v>8</v>
      </c>
      <c r="D58" s="163">
        <v>0.14000000000000001</v>
      </c>
      <c r="E58" s="163">
        <v>0</v>
      </c>
      <c r="F58" s="163">
        <v>0.14000000000000001</v>
      </c>
      <c r="I58" s="52"/>
    </row>
    <row r="59" spans="1:9" s="56" customFormat="1" ht="12.75">
      <c r="A59" s="169" t="s">
        <v>475</v>
      </c>
      <c r="B59" s="156" t="s">
        <v>744</v>
      </c>
      <c r="C59" s="160" t="s">
        <v>8</v>
      </c>
      <c r="D59" s="163">
        <v>0.28000000000000003</v>
      </c>
      <c r="E59" s="163">
        <v>0</v>
      </c>
      <c r="F59" s="163">
        <v>0.28000000000000003</v>
      </c>
      <c r="I59" s="52"/>
    </row>
    <row r="60" spans="1:9" s="56" customFormat="1" ht="12.75">
      <c r="A60" s="166" t="s">
        <v>18</v>
      </c>
      <c r="B60" s="154" t="s">
        <v>746</v>
      </c>
      <c r="C60" s="160" t="s">
        <v>8</v>
      </c>
      <c r="D60" s="163">
        <v>0.56000000000000005</v>
      </c>
      <c r="E60" s="163">
        <v>0</v>
      </c>
      <c r="F60" s="163">
        <v>0.56000000000000005</v>
      </c>
      <c r="I60" s="52" t="s">
        <v>691</v>
      </c>
    </row>
    <row r="61" spans="1:9" s="56" customFormat="1" ht="12.75">
      <c r="A61" s="166" t="s">
        <v>20</v>
      </c>
      <c r="B61" s="154" t="s">
        <v>747</v>
      </c>
      <c r="C61" s="160"/>
      <c r="D61" s="163"/>
      <c r="E61" s="163"/>
      <c r="F61" s="163"/>
      <c r="I61" s="52" t="s">
        <v>691</v>
      </c>
    </row>
    <row r="62" spans="1:9" s="56" customFormat="1" ht="12.75">
      <c r="A62" s="169" t="s">
        <v>748</v>
      </c>
      <c r="B62" s="156" t="s">
        <v>749</v>
      </c>
      <c r="C62" s="160" t="s">
        <v>378</v>
      </c>
      <c r="D62" s="163">
        <v>1.42</v>
      </c>
      <c r="E62" s="163">
        <v>0</v>
      </c>
      <c r="F62" s="163">
        <v>1.42</v>
      </c>
      <c r="I62" s="52"/>
    </row>
    <row r="63" spans="1:9" s="56" customFormat="1" ht="12.75">
      <c r="A63" s="169" t="s">
        <v>751</v>
      </c>
      <c r="B63" s="156" t="s">
        <v>752</v>
      </c>
      <c r="C63" s="160" t="s">
        <v>378</v>
      </c>
      <c r="D63" s="163">
        <v>2.13</v>
      </c>
      <c r="E63" s="163">
        <v>0</v>
      </c>
      <c r="F63" s="163">
        <v>2.13</v>
      </c>
      <c r="I63" s="52"/>
    </row>
    <row r="64" spans="1:9" s="56" customFormat="1" ht="12.75">
      <c r="A64" s="164"/>
      <c r="B64" s="165"/>
      <c r="C64" s="159"/>
      <c r="D64" s="159"/>
      <c r="E64" s="159"/>
      <c r="F64" s="159"/>
    </row>
    <row r="65" spans="1:6" s="56" customFormat="1" ht="12.75">
      <c r="A65" s="165"/>
      <c r="B65" s="165"/>
      <c r="C65" s="159"/>
      <c r="D65" s="159"/>
      <c r="E65" s="159"/>
      <c r="F65" s="159"/>
    </row>
    <row r="66" spans="1:6" s="56" customFormat="1" ht="12.75">
      <c r="A66" s="165"/>
      <c r="B66" s="165"/>
      <c r="C66" s="159"/>
      <c r="D66" s="159"/>
      <c r="E66" s="159"/>
      <c r="F66" s="159"/>
    </row>
    <row r="67" spans="1:6" s="56" customFormat="1" ht="12.75">
      <c r="A67" s="165"/>
      <c r="B67" s="165"/>
      <c r="C67" s="159"/>
      <c r="D67" s="159"/>
      <c r="E67" s="159"/>
      <c r="F67" s="159"/>
    </row>
    <row r="68" spans="1:6" s="56" customFormat="1" ht="12.75">
      <c r="A68" s="165"/>
      <c r="B68" s="165"/>
      <c r="C68" s="159"/>
      <c r="D68" s="159"/>
      <c r="E68" s="159"/>
      <c r="F68" s="159"/>
    </row>
    <row r="69" spans="1:6" s="56" customFormat="1" ht="12.75">
      <c r="A69" s="165"/>
      <c r="B69" s="165"/>
      <c r="C69" s="159"/>
      <c r="D69" s="159"/>
      <c r="E69" s="159"/>
      <c r="F69" s="159"/>
    </row>
    <row r="70" spans="1:6" s="56" customFormat="1" ht="12.75">
      <c r="A70" s="165"/>
      <c r="B70" s="165"/>
      <c r="C70" s="159"/>
      <c r="D70" s="159"/>
      <c r="E70" s="159"/>
      <c r="F70" s="159"/>
    </row>
    <row r="71" spans="1:6" s="56" customFormat="1" ht="12.75">
      <c r="A71" s="165"/>
      <c r="B71" s="165"/>
      <c r="C71" s="159"/>
      <c r="D71" s="159"/>
      <c r="E71" s="159"/>
      <c r="F71" s="159"/>
    </row>
    <row r="72" spans="1:6" s="56" customFormat="1" ht="12.75">
      <c r="A72" s="165"/>
      <c r="B72" s="165"/>
      <c r="C72" s="159"/>
      <c r="D72" s="159"/>
      <c r="E72" s="159"/>
      <c r="F72" s="159"/>
    </row>
    <row r="73" spans="1:6" s="56" customFormat="1" ht="12.75">
      <c r="A73" s="165"/>
      <c r="B73" s="165"/>
      <c r="C73" s="159"/>
      <c r="D73" s="159"/>
      <c r="E73" s="159"/>
      <c r="F73" s="159"/>
    </row>
    <row r="74" spans="1:6" s="56" customFormat="1" ht="12.75">
      <c r="A74" s="165"/>
      <c r="B74" s="165"/>
      <c r="C74" s="159"/>
      <c r="D74" s="159"/>
      <c r="E74" s="159"/>
      <c r="F74" s="159"/>
    </row>
    <row r="75" spans="1:6" s="56" customFormat="1" ht="12.75">
      <c r="A75" s="165"/>
      <c r="B75" s="165"/>
      <c r="C75" s="159"/>
      <c r="D75" s="159"/>
      <c r="E75" s="159"/>
      <c r="F75" s="159"/>
    </row>
    <row r="76" spans="1:6" s="56" customFormat="1" ht="12.75">
      <c r="A76" s="165"/>
      <c r="B76" s="165"/>
      <c r="C76" s="159"/>
      <c r="D76" s="159"/>
      <c r="E76" s="159"/>
      <c r="F76" s="159"/>
    </row>
    <row r="77" spans="1:6" s="56" customFormat="1" ht="12.75">
      <c r="A77" s="165"/>
      <c r="B77" s="165"/>
      <c r="C77" s="159"/>
      <c r="D77" s="159"/>
      <c r="E77" s="159"/>
      <c r="F77" s="159"/>
    </row>
    <row r="78" spans="1:6" s="56" customFormat="1" ht="12.75">
      <c r="A78" s="165"/>
      <c r="B78" s="165"/>
      <c r="C78" s="159"/>
      <c r="D78" s="159"/>
      <c r="E78" s="159"/>
      <c r="F78" s="159"/>
    </row>
    <row r="79" spans="1:6" s="56" customFormat="1" ht="12.75">
      <c r="A79" s="165"/>
      <c r="B79" s="165"/>
      <c r="C79" s="159"/>
      <c r="D79" s="159"/>
      <c r="E79" s="159"/>
      <c r="F79" s="159"/>
    </row>
    <row r="80" spans="1:6" s="56" customFormat="1" ht="12.75">
      <c r="A80" s="165"/>
      <c r="B80" s="165"/>
      <c r="C80" s="159"/>
      <c r="D80" s="159"/>
      <c r="E80" s="159"/>
      <c r="F80" s="159"/>
    </row>
    <row r="81" spans="1:6" s="56" customFormat="1" ht="12.75">
      <c r="A81" s="165"/>
      <c r="B81" s="165"/>
      <c r="C81" s="159"/>
      <c r="D81" s="159"/>
      <c r="E81" s="159"/>
      <c r="F81" s="159"/>
    </row>
    <row r="82" spans="1:6" s="56" customFormat="1" ht="12.75">
      <c r="A82" s="165"/>
      <c r="B82" s="165"/>
      <c r="C82" s="159"/>
      <c r="D82" s="159"/>
      <c r="E82" s="159"/>
      <c r="F82" s="159"/>
    </row>
    <row r="83" spans="1:6" s="56" customFormat="1" ht="12.75">
      <c r="A83" s="165"/>
      <c r="B83" s="165"/>
      <c r="C83" s="159"/>
      <c r="D83" s="159"/>
      <c r="E83" s="159"/>
      <c r="F83" s="159"/>
    </row>
    <row r="84" spans="1:6" s="56" customFormat="1" ht="12.75">
      <c r="A84" s="165"/>
      <c r="B84" s="165"/>
      <c r="C84" s="159"/>
      <c r="D84" s="159"/>
      <c r="E84" s="159"/>
      <c r="F84" s="159"/>
    </row>
    <row r="85" spans="1:6" s="56" customFormat="1" ht="12.75">
      <c r="A85" s="165"/>
      <c r="B85" s="165"/>
      <c r="C85" s="159"/>
      <c r="D85" s="159"/>
      <c r="E85" s="159"/>
      <c r="F85" s="159"/>
    </row>
    <row r="86" spans="1:6" s="56" customFormat="1" ht="12.75">
      <c r="A86" s="165"/>
      <c r="B86" s="165"/>
      <c r="C86" s="159"/>
      <c r="D86" s="159"/>
      <c r="E86" s="159"/>
      <c r="F86" s="159"/>
    </row>
    <row r="87" spans="1:6" s="56" customFormat="1" ht="12.75">
      <c r="A87" s="165"/>
      <c r="B87" s="165"/>
      <c r="C87" s="159"/>
      <c r="D87" s="159"/>
      <c r="E87" s="159"/>
      <c r="F87" s="159"/>
    </row>
    <row r="88" spans="1:6" s="56" customFormat="1" ht="12.75">
      <c r="A88" s="165"/>
      <c r="B88" s="165"/>
      <c r="C88" s="159"/>
      <c r="D88" s="159"/>
      <c r="E88" s="159"/>
      <c r="F88" s="159"/>
    </row>
    <row r="89" spans="1:6" s="56" customFormat="1" ht="12.75">
      <c r="A89" s="165"/>
      <c r="B89" s="165"/>
      <c r="C89" s="159"/>
      <c r="D89" s="159"/>
      <c r="E89" s="159"/>
      <c r="F89" s="159"/>
    </row>
    <row r="90" spans="1:6" s="56" customFormat="1" ht="12.75">
      <c r="A90" s="165"/>
      <c r="B90" s="165"/>
      <c r="C90" s="159"/>
      <c r="D90" s="159"/>
      <c r="E90" s="159"/>
      <c r="F90" s="159"/>
    </row>
    <row r="91" spans="1:6" s="56" customFormat="1" ht="12.75">
      <c r="A91" s="165"/>
      <c r="B91" s="165"/>
      <c r="C91" s="159"/>
      <c r="D91" s="159"/>
      <c r="E91" s="159"/>
      <c r="F91" s="159"/>
    </row>
    <row r="92" spans="1:6" s="56" customFormat="1" ht="12.75">
      <c r="A92" s="165"/>
      <c r="B92" s="165"/>
      <c r="C92" s="159"/>
      <c r="D92" s="159"/>
      <c r="E92" s="159"/>
      <c r="F92" s="159"/>
    </row>
    <row r="93" spans="1:6" s="56" customFormat="1" ht="12.75">
      <c r="A93" s="165"/>
      <c r="B93" s="165"/>
      <c r="C93" s="159"/>
      <c r="D93" s="159"/>
      <c r="E93" s="159"/>
      <c r="F93" s="159"/>
    </row>
    <row r="94" spans="1:6" s="56" customFormat="1" ht="12.75">
      <c r="A94" s="165"/>
      <c r="B94" s="165"/>
      <c r="C94" s="159"/>
      <c r="D94" s="159"/>
      <c r="E94" s="159"/>
      <c r="F94" s="159"/>
    </row>
    <row r="95" spans="1:6" s="56" customFormat="1" ht="12.75">
      <c r="A95" s="165"/>
      <c r="B95" s="165"/>
      <c r="C95" s="159"/>
      <c r="D95" s="159"/>
      <c r="E95" s="159"/>
      <c r="F95" s="159"/>
    </row>
    <row r="96" spans="1:6" s="56" customFormat="1" ht="12.75">
      <c r="A96" s="165"/>
      <c r="B96" s="165"/>
      <c r="C96" s="159"/>
      <c r="D96" s="159"/>
      <c r="E96" s="159"/>
      <c r="F96" s="159"/>
    </row>
    <row r="97" spans="1:6" s="56" customFormat="1" ht="12.75">
      <c r="A97" s="165"/>
      <c r="B97" s="165"/>
      <c r="C97" s="159"/>
      <c r="D97" s="159"/>
      <c r="E97" s="159"/>
      <c r="F97" s="159"/>
    </row>
    <row r="98" spans="1:6" s="56" customFormat="1" ht="12.75">
      <c r="A98" s="165"/>
      <c r="B98" s="165"/>
      <c r="C98" s="159"/>
      <c r="D98" s="159"/>
      <c r="E98" s="159"/>
      <c r="F98" s="159"/>
    </row>
    <row r="99" spans="1:6" s="56" customFormat="1" ht="12.75">
      <c r="A99" s="165"/>
      <c r="B99" s="165"/>
      <c r="C99" s="159"/>
      <c r="D99" s="159"/>
      <c r="E99" s="159"/>
      <c r="F99" s="159"/>
    </row>
    <row r="100" spans="1:6" s="56" customFormat="1" ht="12.75">
      <c r="A100" s="165"/>
      <c r="B100" s="165"/>
      <c r="C100" s="159"/>
      <c r="D100" s="159"/>
      <c r="E100" s="159"/>
      <c r="F100" s="159"/>
    </row>
    <row r="101" spans="1:6" s="56" customFormat="1" ht="12.75">
      <c r="A101" s="165"/>
      <c r="B101" s="165"/>
      <c r="C101" s="159"/>
      <c r="D101" s="159"/>
      <c r="E101" s="159"/>
      <c r="F101" s="159"/>
    </row>
    <row r="102" spans="1:6" s="56" customFormat="1" ht="12.75">
      <c r="A102" s="165"/>
      <c r="B102" s="165"/>
      <c r="C102" s="159"/>
      <c r="D102" s="159"/>
      <c r="E102" s="159"/>
      <c r="F102" s="159"/>
    </row>
    <row r="103" spans="1:6" s="56" customFormat="1" ht="12.75">
      <c r="A103" s="165"/>
      <c r="B103" s="165"/>
      <c r="C103" s="159"/>
      <c r="D103" s="159"/>
      <c r="E103" s="159"/>
      <c r="F103" s="159"/>
    </row>
    <row r="104" spans="1:6" s="56" customFormat="1" ht="12.75">
      <c r="A104" s="165"/>
      <c r="B104" s="165"/>
      <c r="C104" s="159"/>
      <c r="D104" s="159"/>
      <c r="E104" s="159"/>
      <c r="F104" s="159"/>
    </row>
    <row r="105" spans="1:6" s="56" customFormat="1" ht="12.75">
      <c r="A105" s="165"/>
      <c r="B105" s="165"/>
      <c r="C105" s="159"/>
      <c r="D105" s="159"/>
      <c r="E105" s="159"/>
      <c r="F105" s="159"/>
    </row>
    <row r="106" spans="1:6" s="56" customFormat="1" ht="12.75">
      <c r="A106" s="165"/>
      <c r="B106" s="165"/>
      <c r="C106" s="159"/>
      <c r="D106" s="159"/>
      <c r="E106" s="159"/>
      <c r="F106" s="159"/>
    </row>
    <row r="107" spans="1:6" s="56" customFormat="1" ht="12.75">
      <c r="A107" s="165"/>
      <c r="B107" s="165"/>
      <c r="C107" s="159"/>
      <c r="D107" s="159"/>
      <c r="E107" s="159"/>
      <c r="F107" s="159"/>
    </row>
    <row r="108" spans="1:6" s="56" customFormat="1" ht="12.75">
      <c r="A108" s="165"/>
      <c r="B108" s="165"/>
      <c r="C108" s="159"/>
      <c r="D108" s="159"/>
      <c r="E108" s="159"/>
      <c r="F108" s="159"/>
    </row>
    <row r="109" spans="1:6" s="56" customFormat="1" ht="12.75">
      <c r="A109" s="165"/>
      <c r="B109" s="165"/>
      <c r="C109" s="159"/>
      <c r="D109" s="159"/>
      <c r="E109" s="159"/>
      <c r="F109" s="159"/>
    </row>
    <row r="110" spans="1:6" s="56" customFormat="1" ht="12.75">
      <c r="A110" s="165"/>
      <c r="B110" s="165"/>
      <c r="C110" s="159"/>
      <c r="D110" s="159"/>
      <c r="E110" s="159"/>
      <c r="F110" s="159"/>
    </row>
    <row r="111" spans="1:6" s="56" customFormat="1" ht="12.75">
      <c r="A111" s="165"/>
      <c r="B111" s="165"/>
      <c r="C111" s="159"/>
      <c r="D111" s="159"/>
      <c r="E111" s="159"/>
      <c r="F111" s="159"/>
    </row>
    <row r="112" spans="1:6" s="56" customFormat="1" ht="12.75">
      <c r="A112" s="165"/>
      <c r="B112" s="165"/>
      <c r="C112" s="159"/>
      <c r="D112" s="159"/>
      <c r="E112" s="159"/>
      <c r="F112" s="159"/>
    </row>
    <row r="113" spans="1:6" s="56" customFormat="1" ht="12.75">
      <c r="A113" s="165"/>
      <c r="B113" s="165"/>
      <c r="C113" s="159"/>
      <c r="D113" s="159"/>
      <c r="E113" s="159"/>
      <c r="F113" s="159"/>
    </row>
    <row r="114" spans="1:6" s="56" customFormat="1" ht="12.75">
      <c r="A114" s="165"/>
      <c r="B114" s="165"/>
      <c r="C114" s="159"/>
      <c r="D114" s="159"/>
      <c r="E114" s="159"/>
      <c r="F114" s="159"/>
    </row>
    <row r="115" spans="1:6" s="56" customFormat="1" ht="12.75">
      <c r="A115" s="165"/>
      <c r="B115" s="165"/>
      <c r="C115" s="159"/>
      <c r="D115" s="159"/>
      <c r="E115" s="159"/>
      <c r="F115" s="159"/>
    </row>
    <row r="116" spans="1:6" s="56" customFormat="1" ht="12.75">
      <c r="A116" s="165"/>
      <c r="B116" s="165"/>
      <c r="C116" s="159"/>
      <c r="D116" s="159"/>
      <c r="E116" s="159"/>
      <c r="F116" s="159"/>
    </row>
    <row r="117" spans="1:6" s="56" customFormat="1" ht="12.75">
      <c r="A117" s="165"/>
      <c r="B117" s="165"/>
      <c r="C117" s="159"/>
      <c r="D117" s="159"/>
      <c r="E117" s="159"/>
      <c r="F117" s="159"/>
    </row>
    <row r="118" spans="1:6" s="56" customFormat="1" ht="12.75">
      <c r="A118" s="165"/>
      <c r="B118" s="165"/>
      <c r="C118" s="159"/>
      <c r="D118" s="159"/>
      <c r="E118" s="159"/>
      <c r="F118" s="159"/>
    </row>
    <row r="119" spans="1:6" s="56" customFormat="1" ht="12.75">
      <c r="A119" s="165"/>
      <c r="B119" s="165"/>
      <c r="C119" s="159"/>
      <c r="D119" s="159"/>
      <c r="E119" s="159"/>
      <c r="F119" s="159"/>
    </row>
    <row r="120" spans="1:6" s="56" customFormat="1" ht="12.75">
      <c r="A120" s="165"/>
      <c r="B120" s="165"/>
      <c r="C120" s="159"/>
      <c r="D120" s="159"/>
      <c r="E120" s="159"/>
      <c r="F120" s="159"/>
    </row>
    <row r="121" spans="1:6" s="56" customFormat="1" ht="12.75">
      <c r="A121" s="165"/>
      <c r="B121" s="165"/>
      <c r="C121" s="159"/>
      <c r="D121" s="159"/>
      <c r="E121" s="159"/>
      <c r="F121" s="159"/>
    </row>
    <row r="122" spans="1:6" s="56" customFormat="1" ht="12.75">
      <c r="A122" s="165"/>
      <c r="B122" s="165"/>
      <c r="C122" s="159"/>
      <c r="D122" s="159"/>
      <c r="E122" s="159"/>
      <c r="F122" s="159"/>
    </row>
    <row r="123" spans="1:6" s="56" customFormat="1" ht="12.75">
      <c r="A123" s="165"/>
      <c r="B123" s="165"/>
      <c r="C123" s="159"/>
      <c r="D123" s="159"/>
      <c r="E123" s="159"/>
      <c r="F123" s="159"/>
    </row>
    <row r="124" spans="1:6" s="56" customFormat="1" ht="12.75">
      <c r="A124" s="165"/>
      <c r="B124" s="165"/>
      <c r="C124" s="159"/>
      <c r="D124" s="159"/>
      <c r="E124" s="159"/>
      <c r="F124" s="159"/>
    </row>
    <row r="125" spans="1:6" s="56" customFormat="1" ht="12.75">
      <c r="A125" s="165"/>
      <c r="B125" s="165"/>
      <c r="C125" s="159"/>
      <c r="D125" s="159"/>
      <c r="E125" s="159"/>
      <c r="F125" s="159"/>
    </row>
    <row r="126" spans="1:6" s="56" customFormat="1" ht="12.75">
      <c r="A126" s="165"/>
      <c r="B126" s="165"/>
      <c r="C126" s="159"/>
      <c r="D126" s="159"/>
      <c r="E126" s="159"/>
      <c r="F126" s="159"/>
    </row>
    <row r="127" spans="1:6" s="56" customFormat="1" ht="12.75">
      <c r="A127" s="165"/>
      <c r="B127" s="165"/>
      <c r="C127" s="159"/>
      <c r="D127" s="159"/>
      <c r="E127" s="159"/>
      <c r="F127" s="159"/>
    </row>
    <row r="128" spans="1:6" s="56" customFormat="1" ht="12.75">
      <c r="A128" s="165"/>
      <c r="B128" s="165"/>
      <c r="C128" s="159"/>
      <c r="D128" s="159"/>
      <c r="E128" s="159"/>
      <c r="F128" s="159"/>
    </row>
    <row r="129" spans="1:6" s="56" customFormat="1" ht="12.75">
      <c r="A129" s="165"/>
      <c r="B129" s="165"/>
      <c r="C129" s="159"/>
      <c r="D129" s="159"/>
      <c r="E129" s="159"/>
      <c r="F129" s="159"/>
    </row>
    <row r="130" spans="1:6" s="56" customFormat="1" ht="12.75">
      <c r="A130" s="165"/>
      <c r="B130" s="165"/>
      <c r="C130" s="159"/>
      <c r="D130" s="159"/>
      <c r="E130" s="159"/>
      <c r="F130" s="159"/>
    </row>
    <row r="131" spans="1:6" s="56" customFormat="1" ht="12.75">
      <c r="A131" s="165"/>
      <c r="B131" s="165"/>
      <c r="C131" s="159"/>
      <c r="D131" s="159"/>
      <c r="E131" s="159"/>
      <c r="F131" s="159"/>
    </row>
    <row r="132" spans="1:6" s="56" customFormat="1" ht="12.75">
      <c r="A132" s="165"/>
      <c r="B132" s="165"/>
      <c r="C132" s="159"/>
      <c r="D132" s="159"/>
      <c r="E132" s="159"/>
      <c r="F132" s="159"/>
    </row>
    <row r="133" spans="1:6" s="56" customFormat="1" ht="12.75">
      <c r="A133" s="165"/>
      <c r="B133" s="165"/>
      <c r="C133" s="159"/>
      <c r="D133" s="159"/>
      <c r="E133" s="159"/>
      <c r="F133" s="159"/>
    </row>
    <row r="134" spans="1:6" s="56" customFormat="1" ht="12.75">
      <c r="A134" s="165"/>
      <c r="B134" s="165"/>
      <c r="C134" s="159"/>
      <c r="D134" s="159"/>
      <c r="E134" s="159"/>
      <c r="F134" s="159"/>
    </row>
    <row r="135" spans="1:6" s="56" customFormat="1" ht="12.75">
      <c r="A135" s="165"/>
      <c r="B135" s="165"/>
      <c r="C135" s="159"/>
      <c r="D135" s="159"/>
      <c r="E135" s="159"/>
      <c r="F135" s="159"/>
    </row>
    <row r="136" spans="1:6" s="56" customFormat="1" ht="12.75">
      <c r="A136" s="165"/>
      <c r="B136" s="165"/>
      <c r="C136" s="159"/>
      <c r="D136" s="159"/>
      <c r="E136" s="159"/>
      <c r="F136" s="159"/>
    </row>
    <row r="137" spans="1:6" s="56" customFormat="1" ht="12.75">
      <c r="A137" s="165"/>
      <c r="B137" s="165"/>
      <c r="C137" s="159"/>
      <c r="D137" s="159"/>
      <c r="E137" s="159"/>
      <c r="F137" s="159"/>
    </row>
    <row r="138" spans="1:6" s="56" customFormat="1" ht="12.75">
      <c r="A138" s="165"/>
      <c r="B138" s="165"/>
      <c r="C138" s="159"/>
      <c r="D138" s="159"/>
      <c r="E138" s="159"/>
      <c r="F138" s="159"/>
    </row>
    <row r="139" spans="1:6" s="56" customFormat="1" ht="12.75">
      <c r="A139" s="165"/>
      <c r="B139" s="165"/>
      <c r="C139" s="159"/>
      <c r="D139" s="159"/>
      <c r="E139" s="159"/>
      <c r="F139" s="159"/>
    </row>
    <row r="140" spans="1:6" s="56" customFormat="1" ht="12.75">
      <c r="A140" s="165"/>
      <c r="B140" s="165"/>
      <c r="C140" s="159"/>
      <c r="D140" s="159"/>
      <c r="E140" s="159"/>
      <c r="F140" s="159"/>
    </row>
    <row r="141" spans="1:6" s="56" customFormat="1" ht="12.75">
      <c r="A141" s="165"/>
      <c r="B141" s="165"/>
      <c r="C141" s="159"/>
      <c r="D141" s="159"/>
      <c r="E141" s="159"/>
      <c r="F141" s="159"/>
    </row>
    <row r="142" spans="1:6" s="56" customFormat="1" ht="12.75">
      <c r="A142" s="165"/>
      <c r="B142" s="165"/>
      <c r="C142" s="159"/>
      <c r="D142" s="159"/>
      <c r="E142" s="159"/>
      <c r="F142" s="159"/>
    </row>
    <row r="143" spans="1:6" s="56" customFormat="1" ht="12.75">
      <c r="A143" s="165"/>
      <c r="B143" s="165"/>
      <c r="C143" s="159"/>
      <c r="D143" s="159"/>
      <c r="E143" s="159"/>
      <c r="F143" s="159"/>
    </row>
    <row r="144" spans="1:6" s="56" customFormat="1" ht="12.75">
      <c r="A144" s="165"/>
      <c r="B144" s="165"/>
      <c r="C144" s="159"/>
      <c r="D144" s="159"/>
      <c r="E144" s="159"/>
      <c r="F144" s="159"/>
    </row>
    <row r="145" spans="1:6" s="56" customFormat="1" ht="12.75">
      <c r="A145" s="165"/>
      <c r="B145" s="165"/>
      <c r="C145" s="159"/>
      <c r="D145" s="159"/>
      <c r="E145" s="159"/>
      <c r="F145" s="159"/>
    </row>
    <row r="146" spans="1:6" s="56" customFormat="1" ht="12.75">
      <c r="A146" s="165"/>
      <c r="B146" s="165"/>
      <c r="C146" s="159"/>
      <c r="D146" s="159"/>
      <c r="E146" s="159"/>
      <c r="F146" s="159"/>
    </row>
    <row r="147" spans="1:6" s="56" customFormat="1" ht="12.75">
      <c r="A147" s="165"/>
      <c r="B147" s="165"/>
      <c r="C147" s="159"/>
      <c r="D147" s="159"/>
      <c r="E147" s="159"/>
      <c r="F147" s="159"/>
    </row>
    <row r="148" spans="1:6" s="56" customFormat="1" ht="12.75">
      <c r="A148" s="165"/>
      <c r="B148" s="165"/>
      <c r="C148" s="159"/>
      <c r="D148" s="159"/>
      <c r="E148" s="159"/>
      <c r="F148" s="159"/>
    </row>
    <row r="149" spans="1:6" s="56" customFormat="1" ht="12.75">
      <c r="A149" s="165"/>
      <c r="B149" s="165"/>
      <c r="C149" s="159"/>
      <c r="D149" s="159"/>
      <c r="E149" s="159"/>
      <c r="F149" s="159"/>
    </row>
    <row r="150" spans="1:6" s="56" customFormat="1" ht="12.75">
      <c r="A150" s="165"/>
      <c r="B150" s="165"/>
      <c r="C150" s="159"/>
      <c r="D150" s="159"/>
      <c r="E150" s="159"/>
      <c r="F150" s="159"/>
    </row>
    <row r="151" spans="1:6" s="56" customFormat="1" ht="12.75">
      <c r="A151" s="165"/>
      <c r="B151" s="165"/>
      <c r="C151" s="159"/>
      <c r="D151" s="159"/>
      <c r="E151" s="159"/>
      <c r="F151" s="159"/>
    </row>
    <row r="152" spans="1:6" s="56" customFormat="1" ht="12.75">
      <c r="A152" s="165"/>
      <c r="B152" s="165"/>
      <c r="C152" s="159"/>
      <c r="D152" s="159"/>
      <c r="E152" s="159"/>
      <c r="F152" s="159"/>
    </row>
    <row r="153" spans="1:6" s="56" customFormat="1" ht="12.75">
      <c r="A153" s="165"/>
      <c r="B153" s="165"/>
      <c r="C153" s="159"/>
      <c r="D153" s="159"/>
      <c r="E153" s="159"/>
      <c r="F153" s="159"/>
    </row>
    <row r="154" spans="1:6" s="56" customFormat="1" ht="12.75">
      <c r="A154" s="165"/>
      <c r="B154" s="165"/>
      <c r="C154" s="159"/>
      <c r="D154" s="159"/>
      <c r="E154" s="159"/>
      <c r="F154" s="159"/>
    </row>
    <row r="155" spans="1:6" s="56" customFormat="1" ht="12.75">
      <c r="A155" s="165"/>
      <c r="B155" s="165"/>
      <c r="C155" s="159"/>
      <c r="D155" s="159"/>
      <c r="E155" s="159"/>
      <c r="F155" s="159"/>
    </row>
    <row r="156" spans="1:6" s="56" customFormat="1" ht="12.75">
      <c r="A156" s="165"/>
      <c r="B156" s="165"/>
      <c r="C156" s="159"/>
      <c r="D156" s="159"/>
      <c r="E156" s="159"/>
      <c r="F156" s="159"/>
    </row>
    <row r="157" spans="1:6" s="56" customFormat="1" ht="12.75">
      <c r="A157" s="165"/>
      <c r="B157" s="165"/>
      <c r="C157" s="159"/>
      <c r="D157" s="159"/>
      <c r="E157" s="159"/>
      <c r="F157" s="159"/>
    </row>
    <row r="158" spans="1:6" s="56" customFormat="1" ht="12.75">
      <c r="A158" s="165"/>
      <c r="B158" s="165"/>
      <c r="C158" s="159"/>
      <c r="D158" s="159"/>
      <c r="E158" s="159"/>
      <c r="F158" s="159"/>
    </row>
    <row r="159" spans="1:6" s="56" customFormat="1" ht="12.75">
      <c r="A159" s="165"/>
      <c r="B159" s="165"/>
      <c r="C159" s="159"/>
      <c r="D159" s="159"/>
      <c r="E159" s="159"/>
      <c r="F159" s="159"/>
    </row>
    <row r="160" spans="1:6" s="56" customFormat="1" ht="12.75">
      <c r="A160" s="165"/>
      <c r="B160" s="165"/>
      <c r="C160" s="159"/>
      <c r="D160" s="159"/>
      <c r="E160" s="159"/>
      <c r="F160" s="159"/>
    </row>
    <row r="161" spans="1:6" s="56" customFormat="1" ht="12.75">
      <c r="A161" s="165"/>
      <c r="B161" s="165"/>
      <c r="C161" s="159"/>
      <c r="D161" s="159"/>
      <c r="E161" s="159"/>
      <c r="F161" s="159"/>
    </row>
    <row r="162" spans="1:6" s="56" customFormat="1" ht="12.75">
      <c r="A162" s="165"/>
      <c r="B162" s="165"/>
      <c r="C162" s="159"/>
      <c r="D162" s="159"/>
      <c r="E162" s="159"/>
      <c r="F162" s="159"/>
    </row>
    <row r="163" spans="1:6" s="56" customFormat="1" ht="12.75">
      <c r="A163" s="165"/>
      <c r="B163" s="165"/>
      <c r="C163" s="159"/>
      <c r="D163" s="159"/>
      <c r="E163" s="159"/>
      <c r="F163" s="159"/>
    </row>
    <row r="164" spans="1:6" s="56" customFormat="1" ht="12.75">
      <c r="A164" s="165"/>
      <c r="B164" s="165"/>
      <c r="C164" s="159"/>
      <c r="D164" s="159"/>
      <c r="E164" s="159"/>
      <c r="F164" s="159"/>
    </row>
    <row r="165" spans="1:6" s="56" customFormat="1" ht="12.75">
      <c r="A165" s="165"/>
      <c r="B165" s="165"/>
      <c r="C165" s="159"/>
      <c r="D165" s="159"/>
      <c r="E165" s="159"/>
      <c r="F165" s="159"/>
    </row>
    <row r="166" spans="1:6" s="56" customFormat="1" ht="12.75">
      <c r="A166" s="165"/>
      <c r="B166" s="165"/>
      <c r="C166" s="159"/>
      <c r="D166" s="159"/>
      <c r="E166" s="159"/>
      <c r="F166" s="159"/>
    </row>
    <row r="167" spans="1:6" s="56" customFormat="1" ht="12.75">
      <c r="A167" s="165"/>
      <c r="B167" s="165"/>
      <c r="C167" s="159"/>
      <c r="D167" s="159"/>
      <c r="E167" s="159"/>
      <c r="F167" s="159"/>
    </row>
    <row r="168" spans="1:6" s="56" customFormat="1" ht="12.75">
      <c r="A168" s="165"/>
      <c r="B168" s="165"/>
      <c r="C168" s="159"/>
      <c r="D168" s="159"/>
      <c r="E168" s="159"/>
      <c r="F168" s="159"/>
    </row>
    <row r="169" spans="1:6" s="56" customFormat="1" ht="12.75">
      <c r="A169" s="165"/>
      <c r="B169" s="165"/>
      <c r="C169" s="159"/>
      <c r="D169" s="159"/>
      <c r="E169" s="159"/>
      <c r="F169" s="159"/>
    </row>
    <row r="170" spans="1:6" s="56" customFormat="1" ht="12.75">
      <c r="A170" s="165"/>
      <c r="B170" s="165"/>
      <c r="C170" s="159"/>
      <c r="D170" s="159"/>
      <c r="E170" s="159"/>
      <c r="F170" s="159"/>
    </row>
    <row r="171" spans="1:6" s="56" customFormat="1" ht="12.75">
      <c r="A171" s="165"/>
      <c r="B171" s="165"/>
      <c r="C171" s="159"/>
      <c r="D171" s="159"/>
      <c r="E171" s="159"/>
      <c r="F171" s="159"/>
    </row>
    <row r="172" spans="1:6" s="56" customFormat="1" ht="12.75">
      <c r="A172" s="165"/>
      <c r="B172" s="165"/>
      <c r="C172" s="159"/>
      <c r="D172" s="159"/>
      <c r="E172" s="159"/>
      <c r="F172" s="159"/>
    </row>
    <row r="173" spans="1:6" s="56" customFormat="1" ht="12.75">
      <c r="A173" s="165"/>
      <c r="B173" s="165"/>
      <c r="C173" s="159"/>
      <c r="D173" s="159"/>
      <c r="E173" s="159"/>
      <c r="F173" s="159"/>
    </row>
    <row r="174" spans="1:6" s="56" customFormat="1" ht="12.75">
      <c r="A174" s="165"/>
      <c r="B174" s="165"/>
      <c r="C174" s="159"/>
      <c r="D174" s="159"/>
      <c r="E174" s="159"/>
      <c r="F174" s="159"/>
    </row>
    <row r="175" spans="1:6" s="56" customFormat="1" ht="12.75">
      <c r="A175" s="165"/>
      <c r="B175" s="165"/>
      <c r="C175" s="159"/>
      <c r="D175" s="159"/>
      <c r="E175" s="159"/>
      <c r="F175" s="159"/>
    </row>
    <row r="176" spans="1:6" s="56" customFormat="1" ht="12.75">
      <c r="A176" s="165"/>
      <c r="B176" s="165"/>
      <c r="C176" s="159"/>
      <c r="D176" s="159"/>
      <c r="E176" s="159"/>
      <c r="F176" s="159"/>
    </row>
    <row r="177" spans="1:6" s="56" customFormat="1" ht="12.75">
      <c r="A177" s="165"/>
      <c r="B177" s="165"/>
      <c r="C177" s="159"/>
      <c r="D177" s="159"/>
      <c r="E177" s="159"/>
      <c r="F177" s="159"/>
    </row>
    <row r="178" spans="1:6" s="56" customFormat="1" ht="12.75">
      <c r="A178" s="165"/>
      <c r="B178" s="165"/>
      <c r="C178" s="159"/>
      <c r="D178" s="159"/>
      <c r="E178" s="159"/>
      <c r="F178" s="159"/>
    </row>
    <row r="179" spans="1:6" s="56" customFormat="1" ht="12.75">
      <c r="A179" s="165"/>
      <c r="B179" s="165"/>
      <c r="C179" s="159"/>
      <c r="D179" s="159"/>
      <c r="E179" s="159"/>
      <c r="F179" s="159"/>
    </row>
    <row r="180" spans="1:6" s="56" customFormat="1" ht="12.75">
      <c r="A180" s="165"/>
      <c r="B180" s="165"/>
      <c r="C180" s="159"/>
      <c r="D180" s="159"/>
      <c r="E180" s="159"/>
      <c r="F180" s="159"/>
    </row>
    <row r="181" spans="1:6" s="56" customFormat="1" ht="12.75">
      <c r="A181" s="165"/>
      <c r="B181" s="165"/>
      <c r="C181" s="159"/>
      <c r="D181" s="159"/>
      <c r="E181" s="159"/>
      <c r="F181" s="159"/>
    </row>
    <row r="182" spans="1:6" s="56" customFormat="1" ht="12.75">
      <c r="A182" s="165"/>
      <c r="B182" s="165"/>
      <c r="C182" s="159"/>
      <c r="D182" s="159"/>
      <c r="E182" s="159"/>
      <c r="F182" s="159"/>
    </row>
    <row r="183" spans="1:6" s="56" customFormat="1" ht="12.75">
      <c r="A183" s="165"/>
      <c r="B183" s="165"/>
      <c r="C183" s="159"/>
      <c r="D183" s="159"/>
      <c r="E183" s="159"/>
      <c r="F183" s="159"/>
    </row>
    <row r="184" spans="1:6" s="56" customFormat="1" ht="12.75">
      <c r="A184" s="165"/>
      <c r="B184" s="165"/>
      <c r="C184" s="159"/>
      <c r="D184" s="159"/>
      <c r="E184" s="159"/>
      <c r="F184" s="159"/>
    </row>
    <row r="185" spans="1:6" s="56" customFormat="1" ht="12.75">
      <c r="A185" s="165"/>
      <c r="B185" s="165"/>
      <c r="C185" s="159"/>
      <c r="D185" s="159"/>
      <c r="E185" s="159"/>
      <c r="F185" s="159"/>
    </row>
    <row r="186" spans="1:6" s="56" customFormat="1" ht="12.75">
      <c r="A186" s="165"/>
      <c r="B186" s="165"/>
      <c r="C186" s="159"/>
      <c r="D186" s="159"/>
      <c r="E186" s="159"/>
      <c r="F186" s="159"/>
    </row>
    <row r="187" spans="1:6" s="56" customFormat="1" ht="12.75">
      <c r="A187" s="165"/>
      <c r="B187" s="165"/>
      <c r="C187" s="159"/>
      <c r="D187" s="159"/>
      <c r="E187" s="159"/>
      <c r="F187" s="159"/>
    </row>
    <row r="188" spans="1:6" s="56" customFormat="1" ht="12.75">
      <c r="A188" s="165"/>
      <c r="B188" s="165"/>
      <c r="C188" s="159"/>
      <c r="D188" s="159"/>
      <c r="E188" s="159"/>
      <c r="F188" s="159"/>
    </row>
    <row r="189" spans="1:6" s="56" customFormat="1" ht="12.75">
      <c r="A189" s="165"/>
      <c r="B189" s="165"/>
      <c r="C189" s="159"/>
      <c r="D189" s="159"/>
      <c r="E189" s="159"/>
      <c r="F189" s="159"/>
    </row>
    <row r="190" spans="1:6" s="56" customFormat="1" ht="12.75">
      <c r="A190" s="165"/>
      <c r="B190" s="165"/>
      <c r="C190" s="159"/>
      <c r="D190" s="159"/>
      <c r="E190" s="159"/>
      <c r="F190" s="159"/>
    </row>
    <row r="191" spans="1:6" s="56" customFormat="1" ht="12.75">
      <c r="A191" s="165"/>
      <c r="B191" s="165"/>
      <c r="C191" s="159"/>
      <c r="D191" s="159"/>
      <c r="E191" s="159"/>
      <c r="F191" s="159"/>
    </row>
    <row r="192" spans="1:6" s="56" customFormat="1" ht="12.75">
      <c r="A192" s="165"/>
      <c r="B192" s="165"/>
      <c r="C192" s="159"/>
      <c r="D192" s="159"/>
      <c r="E192" s="159"/>
      <c r="F192" s="159"/>
    </row>
    <row r="193" spans="1:6" s="56" customFormat="1" ht="12.75">
      <c r="A193" s="165"/>
      <c r="B193" s="165"/>
      <c r="C193" s="159"/>
      <c r="D193" s="159"/>
      <c r="E193" s="159"/>
      <c r="F193" s="159"/>
    </row>
    <row r="194" spans="1:6" s="56" customFormat="1" ht="12.75">
      <c r="A194" s="165"/>
      <c r="B194" s="165"/>
      <c r="C194" s="159"/>
      <c r="D194" s="159"/>
      <c r="E194" s="159"/>
      <c r="F194" s="159"/>
    </row>
    <row r="195" spans="1:6" s="56" customFormat="1" ht="12.75">
      <c r="A195" s="165"/>
      <c r="B195" s="165"/>
      <c r="C195" s="159"/>
      <c r="D195" s="159"/>
      <c r="E195" s="159"/>
      <c r="F195" s="159"/>
    </row>
    <row r="196" spans="1:6" s="56" customFormat="1" ht="12.75">
      <c r="A196" s="165"/>
      <c r="B196" s="165"/>
      <c r="C196" s="159"/>
      <c r="D196" s="159"/>
      <c r="E196" s="159"/>
      <c r="F196" s="159"/>
    </row>
    <row r="197" spans="1:6" s="56" customFormat="1" ht="12.75">
      <c r="A197" s="165"/>
      <c r="B197" s="165"/>
      <c r="C197" s="159"/>
      <c r="D197" s="159"/>
      <c r="E197" s="159"/>
      <c r="F197" s="159"/>
    </row>
    <row r="198" spans="1:6" s="56" customFormat="1" ht="12.75">
      <c r="A198" s="165"/>
      <c r="B198" s="165"/>
      <c r="C198" s="159"/>
      <c r="D198" s="159"/>
      <c r="E198" s="159"/>
      <c r="F198" s="159"/>
    </row>
    <row r="199" spans="1:6" s="56" customFormat="1" ht="12.75">
      <c r="A199" s="165"/>
      <c r="B199" s="165"/>
      <c r="C199" s="159"/>
      <c r="D199" s="159"/>
      <c r="E199" s="159"/>
      <c r="F199" s="159"/>
    </row>
    <row r="200" spans="1:6" s="56" customFormat="1" ht="12.75">
      <c r="A200" s="165"/>
      <c r="B200" s="165"/>
      <c r="C200" s="159"/>
      <c r="D200" s="159"/>
      <c r="E200" s="159"/>
      <c r="F200" s="159"/>
    </row>
    <row r="201" spans="1:6" s="56" customFormat="1" ht="12.75">
      <c r="A201" s="165"/>
      <c r="B201" s="165"/>
      <c r="C201" s="159"/>
      <c r="D201" s="159"/>
      <c r="E201" s="159"/>
      <c r="F201" s="159"/>
    </row>
    <row r="202" spans="1:6" s="56" customFormat="1" ht="12.75">
      <c r="A202" s="165"/>
      <c r="B202" s="165"/>
      <c r="C202" s="159"/>
      <c r="D202" s="159"/>
      <c r="E202" s="159"/>
      <c r="F202" s="159"/>
    </row>
    <row r="203" spans="1:6" s="56" customFormat="1" ht="12.75">
      <c r="A203" s="165"/>
      <c r="B203" s="165"/>
      <c r="C203" s="159"/>
      <c r="D203" s="159"/>
      <c r="E203" s="159"/>
      <c r="F203" s="159"/>
    </row>
    <row r="204" spans="1:6" s="56" customFormat="1" ht="12.75">
      <c r="A204" s="165"/>
      <c r="B204" s="165"/>
      <c r="C204" s="159"/>
      <c r="D204" s="159"/>
      <c r="E204" s="159"/>
      <c r="F204" s="159"/>
    </row>
    <row r="205" spans="1:6" s="56" customFormat="1" ht="12.75">
      <c r="A205" s="165"/>
      <c r="B205" s="165"/>
      <c r="C205" s="159"/>
      <c r="D205" s="159"/>
      <c r="E205" s="159"/>
      <c r="F205" s="159"/>
    </row>
    <row r="206" spans="1:6" s="56" customFormat="1" ht="12.75">
      <c r="A206" s="165"/>
      <c r="B206" s="165"/>
      <c r="C206" s="159"/>
      <c r="D206" s="159"/>
      <c r="E206" s="159"/>
      <c r="F206" s="159"/>
    </row>
    <row r="207" spans="1:6" s="56" customFormat="1" ht="12.75">
      <c r="A207" s="165"/>
      <c r="B207" s="165"/>
      <c r="C207" s="159"/>
      <c r="D207" s="159"/>
      <c r="E207" s="159"/>
      <c r="F207" s="159"/>
    </row>
    <row r="208" spans="1:6" s="56" customFormat="1" ht="12.75">
      <c r="A208" s="165"/>
      <c r="B208" s="165"/>
      <c r="C208" s="159"/>
      <c r="D208" s="159"/>
      <c r="E208" s="159"/>
      <c r="F208" s="159"/>
    </row>
    <row r="209" spans="1:6" s="56" customFormat="1" ht="12.75">
      <c r="A209" s="165"/>
      <c r="B209" s="165"/>
      <c r="C209" s="159"/>
      <c r="D209" s="159"/>
      <c r="E209" s="159"/>
      <c r="F209" s="159"/>
    </row>
    <row r="210" spans="1:6" s="56" customFormat="1" ht="12.75">
      <c r="A210" s="165"/>
      <c r="B210" s="165"/>
      <c r="C210" s="159"/>
      <c r="D210" s="159"/>
      <c r="E210" s="159"/>
      <c r="F210" s="159"/>
    </row>
    <row r="211" spans="1:6" s="56" customFormat="1" ht="12.75">
      <c r="A211" s="165"/>
      <c r="B211" s="165"/>
      <c r="C211" s="159"/>
      <c r="D211" s="159"/>
      <c r="E211" s="159"/>
      <c r="F211" s="159"/>
    </row>
    <row r="212" spans="1:6" s="56" customFormat="1" ht="12.75">
      <c r="A212" s="165"/>
      <c r="B212" s="165"/>
      <c r="C212" s="159"/>
      <c r="D212" s="159"/>
      <c r="E212" s="159"/>
      <c r="F212" s="159"/>
    </row>
    <row r="213" spans="1:6" s="56" customFormat="1" ht="12.75">
      <c r="A213" s="165"/>
      <c r="B213" s="165"/>
      <c r="C213" s="159"/>
      <c r="D213" s="159"/>
      <c r="E213" s="159"/>
      <c r="F213" s="159"/>
    </row>
    <row r="214" spans="1:6" s="56" customFormat="1" ht="12.75">
      <c r="A214" s="165"/>
      <c r="B214" s="165"/>
      <c r="C214" s="159"/>
      <c r="D214" s="159"/>
      <c r="E214" s="159"/>
      <c r="F214" s="159"/>
    </row>
    <row r="215" spans="1:6" s="56" customFormat="1" ht="12.75">
      <c r="A215" s="165"/>
      <c r="B215" s="165"/>
      <c r="C215" s="159"/>
      <c r="D215" s="159"/>
      <c r="E215" s="159"/>
      <c r="F215" s="159"/>
    </row>
    <row r="216" spans="1:6" s="56" customFormat="1" ht="12.75">
      <c r="A216" s="165"/>
      <c r="B216" s="165"/>
      <c r="C216" s="159"/>
      <c r="D216" s="159"/>
      <c r="E216" s="159"/>
      <c r="F216" s="159"/>
    </row>
    <row r="217" spans="1:6" s="56" customFormat="1" ht="12.75">
      <c r="A217" s="165"/>
      <c r="B217" s="165"/>
      <c r="C217" s="159"/>
      <c r="D217" s="159"/>
      <c r="E217" s="159"/>
      <c r="F217" s="159"/>
    </row>
    <row r="218" spans="1:6" s="56" customFormat="1" ht="12.75">
      <c r="A218" s="165"/>
      <c r="B218" s="165"/>
      <c r="C218" s="159"/>
      <c r="D218" s="159"/>
      <c r="E218" s="159"/>
      <c r="F218" s="159"/>
    </row>
    <row r="219" spans="1:6" s="56" customFormat="1" ht="12.75">
      <c r="A219" s="165"/>
      <c r="B219" s="165"/>
      <c r="C219" s="159"/>
      <c r="D219" s="159"/>
      <c r="E219" s="159"/>
      <c r="F219" s="159"/>
    </row>
    <row r="220" spans="1:6" s="56" customFormat="1" ht="12.75">
      <c r="A220" s="165"/>
      <c r="B220" s="165"/>
      <c r="C220" s="159"/>
      <c r="D220" s="159"/>
      <c r="E220" s="159"/>
      <c r="F220" s="159"/>
    </row>
    <row r="221" spans="1:6" s="56" customFormat="1" ht="12.75">
      <c r="A221" s="165"/>
      <c r="B221" s="165"/>
      <c r="C221" s="159"/>
      <c r="D221" s="159"/>
      <c r="E221" s="159"/>
      <c r="F221" s="159"/>
    </row>
    <row r="222" spans="1:6" s="56" customFormat="1" ht="12.75">
      <c r="A222" s="165"/>
      <c r="B222" s="165"/>
      <c r="C222" s="159"/>
      <c r="D222" s="159"/>
      <c r="E222" s="159"/>
      <c r="F222" s="159"/>
    </row>
    <row r="223" spans="1:6" s="56" customFormat="1" ht="12.75">
      <c r="A223" s="165"/>
      <c r="B223" s="165"/>
      <c r="C223" s="159"/>
      <c r="D223" s="159"/>
      <c r="E223" s="159"/>
      <c r="F223" s="159"/>
    </row>
    <row r="224" spans="1:6" s="56" customFormat="1" ht="12.75">
      <c r="A224" s="165"/>
      <c r="B224" s="165"/>
      <c r="C224" s="159"/>
      <c r="D224" s="159"/>
      <c r="E224" s="159"/>
      <c r="F224" s="159"/>
    </row>
    <row r="225" spans="1:6" s="56" customFormat="1" ht="12.75">
      <c r="A225" s="165"/>
      <c r="B225" s="165"/>
      <c r="C225" s="159"/>
      <c r="D225" s="159"/>
      <c r="E225" s="159"/>
      <c r="F225" s="159"/>
    </row>
    <row r="226" spans="1:6" s="56" customFormat="1" ht="12.75">
      <c r="A226" s="165"/>
      <c r="B226" s="165"/>
      <c r="C226" s="159"/>
      <c r="D226" s="159"/>
      <c r="E226" s="159"/>
      <c r="F226" s="159"/>
    </row>
    <row r="227" spans="1:6" s="56" customFormat="1" ht="12.75">
      <c r="A227" s="165"/>
      <c r="B227" s="165"/>
      <c r="C227" s="159"/>
      <c r="D227" s="159"/>
      <c r="E227" s="159"/>
      <c r="F227" s="159"/>
    </row>
    <row r="228" spans="1:6" s="56" customFormat="1" ht="12.75">
      <c r="A228" s="165"/>
      <c r="B228" s="165"/>
      <c r="C228" s="159"/>
      <c r="D228" s="159"/>
      <c r="E228" s="159"/>
      <c r="F228" s="159"/>
    </row>
    <row r="229" spans="1:6" s="56" customFormat="1" ht="12.75">
      <c r="A229" s="165"/>
      <c r="B229" s="165"/>
      <c r="C229" s="159"/>
      <c r="D229" s="159"/>
      <c r="E229" s="159"/>
      <c r="F229" s="159"/>
    </row>
    <row r="230" spans="1:6" s="56" customFormat="1" ht="12.75">
      <c r="A230" s="165"/>
      <c r="B230" s="165"/>
      <c r="C230" s="159"/>
      <c r="D230" s="159"/>
      <c r="E230" s="159"/>
      <c r="F230" s="159"/>
    </row>
    <row r="231" spans="1:6" s="56" customFormat="1" ht="12.75">
      <c r="A231" s="165"/>
      <c r="B231" s="165"/>
      <c r="C231" s="159"/>
      <c r="D231" s="159"/>
      <c r="E231" s="159"/>
      <c r="F231" s="159"/>
    </row>
    <row r="232" spans="1:6" s="56" customFormat="1" ht="12.75">
      <c r="A232" s="165"/>
      <c r="B232" s="165"/>
      <c r="C232" s="159"/>
      <c r="D232" s="159"/>
      <c r="E232" s="159"/>
      <c r="F232" s="159"/>
    </row>
    <row r="233" spans="1:6" s="56" customFormat="1" ht="12.75">
      <c r="A233" s="165"/>
      <c r="B233" s="165"/>
      <c r="C233" s="159"/>
      <c r="D233" s="159"/>
      <c r="E233" s="159"/>
      <c r="F233" s="159"/>
    </row>
    <row r="234" spans="1:6" s="56" customFormat="1" ht="12.75">
      <c r="A234" s="165"/>
      <c r="B234" s="165"/>
      <c r="C234" s="159"/>
      <c r="D234" s="159"/>
      <c r="E234" s="159"/>
      <c r="F234" s="159"/>
    </row>
    <row r="235" spans="1:6" s="56" customFormat="1" ht="12.75">
      <c r="A235" s="165"/>
      <c r="B235" s="165"/>
      <c r="C235" s="159"/>
      <c r="D235" s="159"/>
      <c r="E235" s="159"/>
      <c r="F235" s="159"/>
    </row>
    <row r="236" spans="1:6" s="56" customFormat="1" ht="12.75">
      <c r="A236" s="165"/>
      <c r="B236" s="165"/>
      <c r="C236" s="159"/>
      <c r="D236" s="159"/>
      <c r="E236" s="159"/>
      <c r="F236" s="159"/>
    </row>
    <row r="237" spans="1:6" s="56" customFormat="1" ht="12.75">
      <c r="A237" s="165"/>
      <c r="B237" s="165"/>
      <c r="C237" s="159"/>
      <c r="D237" s="159"/>
      <c r="E237" s="159"/>
      <c r="F237" s="159"/>
    </row>
    <row r="238" spans="1:6" s="56" customFormat="1" ht="12.75">
      <c r="A238" s="165"/>
      <c r="B238" s="165"/>
      <c r="C238" s="159"/>
      <c r="D238" s="159"/>
      <c r="E238" s="159"/>
      <c r="F238" s="159"/>
    </row>
    <row r="239" spans="1:6" s="56" customFormat="1" ht="12.75">
      <c r="A239" s="165"/>
      <c r="B239" s="165"/>
      <c r="C239" s="159"/>
      <c r="D239" s="159"/>
      <c r="E239" s="159"/>
      <c r="F239" s="159"/>
    </row>
    <row r="240" spans="1:6" s="56" customFormat="1" ht="12.75">
      <c r="A240" s="165"/>
      <c r="B240" s="165"/>
      <c r="C240" s="159"/>
      <c r="D240" s="159"/>
      <c r="E240" s="159"/>
      <c r="F240" s="159"/>
    </row>
    <row r="241" spans="1:6" s="56" customFormat="1" ht="12.75">
      <c r="A241" s="165"/>
      <c r="B241" s="165"/>
      <c r="C241" s="159"/>
      <c r="D241" s="159"/>
      <c r="E241" s="159"/>
      <c r="F241" s="159"/>
    </row>
    <row r="242" spans="1:6" s="56" customFormat="1" ht="12.75">
      <c r="A242" s="165"/>
      <c r="B242" s="165"/>
      <c r="C242" s="159"/>
      <c r="D242" s="159"/>
      <c r="E242" s="159"/>
      <c r="F242" s="159"/>
    </row>
    <row r="243" spans="1:6" s="56" customFormat="1" ht="12.75">
      <c r="A243" s="165"/>
      <c r="B243" s="165"/>
      <c r="C243" s="159"/>
      <c r="D243" s="159"/>
      <c r="E243" s="159"/>
      <c r="F243" s="159"/>
    </row>
    <row r="244" spans="1:6" s="56" customFormat="1" ht="12.75">
      <c r="A244" s="165"/>
      <c r="B244" s="165"/>
      <c r="C244" s="159"/>
      <c r="D244" s="159"/>
      <c r="E244" s="159"/>
      <c r="F244" s="159"/>
    </row>
    <row r="245" spans="1:6" s="56" customFormat="1" ht="12.75">
      <c r="A245" s="165"/>
      <c r="B245" s="165"/>
      <c r="C245" s="159"/>
      <c r="D245" s="159"/>
      <c r="E245" s="159"/>
      <c r="F245" s="159"/>
    </row>
    <row r="246" spans="1:6" s="56" customFormat="1" ht="12.75">
      <c r="A246" s="165"/>
      <c r="B246" s="165"/>
      <c r="C246" s="159"/>
      <c r="D246" s="159"/>
      <c r="E246" s="159"/>
      <c r="F246" s="159"/>
    </row>
    <row r="247" spans="1:6" s="56" customFormat="1" ht="12.75">
      <c r="A247" s="165"/>
      <c r="B247" s="165"/>
      <c r="C247" s="159"/>
      <c r="D247" s="159"/>
      <c r="E247" s="159"/>
      <c r="F247" s="159"/>
    </row>
    <row r="248" spans="1:6" s="56" customFormat="1" ht="12.75">
      <c r="A248" s="165"/>
      <c r="B248" s="165"/>
      <c r="C248" s="159"/>
      <c r="D248" s="159"/>
      <c r="E248" s="159"/>
      <c r="F248" s="159"/>
    </row>
    <row r="249" spans="1:6" s="56" customFormat="1" ht="12.75">
      <c r="A249" s="165"/>
      <c r="B249" s="165"/>
      <c r="C249" s="159"/>
      <c r="D249" s="159"/>
      <c r="E249" s="159"/>
      <c r="F249" s="159"/>
    </row>
    <row r="250" spans="1:6" s="56" customFormat="1" ht="12.75">
      <c r="A250" s="165"/>
      <c r="B250" s="165"/>
      <c r="C250" s="159"/>
      <c r="D250" s="159"/>
      <c r="E250" s="159"/>
      <c r="F250" s="159"/>
    </row>
    <row r="251" spans="1:6" s="56" customFormat="1" ht="12.75">
      <c r="A251" s="165"/>
      <c r="B251" s="165"/>
      <c r="C251" s="159"/>
      <c r="D251" s="159"/>
      <c r="E251" s="159"/>
      <c r="F251" s="159"/>
    </row>
    <row r="252" spans="1:6" s="56" customFormat="1" ht="12.75">
      <c r="A252" s="165"/>
      <c r="B252" s="165"/>
      <c r="C252" s="159"/>
      <c r="D252" s="159"/>
      <c r="E252" s="159"/>
      <c r="F252" s="159"/>
    </row>
    <row r="253" spans="1:6" s="56" customFormat="1" ht="12.75">
      <c r="A253" s="165"/>
      <c r="B253" s="165"/>
      <c r="C253" s="159"/>
      <c r="D253" s="159"/>
      <c r="E253" s="159"/>
      <c r="F253" s="159"/>
    </row>
    <row r="254" spans="1:6" s="56" customFormat="1" ht="12.75">
      <c r="A254" s="165"/>
      <c r="B254" s="165"/>
      <c r="C254" s="159"/>
      <c r="D254" s="159"/>
      <c r="E254" s="159"/>
      <c r="F254" s="159"/>
    </row>
    <row r="255" spans="1:6" s="56" customFormat="1" ht="12.75">
      <c r="A255" s="165"/>
      <c r="B255" s="165"/>
      <c r="C255" s="159"/>
      <c r="D255" s="159"/>
      <c r="E255" s="159"/>
      <c r="F255" s="159"/>
    </row>
    <row r="256" spans="1:6" s="56" customFormat="1" ht="12.75">
      <c r="A256" s="165"/>
      <c r="B256" s="165"/>
      <c r="C256" s="159"/>
      <c r="D256" s="159"/>
      <c r="E256" s="159"/>
      <c r="F256" s="159"/>
    </row>
    <row r="257" spans="1:6" s="56" customFormat="1" ht="12.75">
      <c r="A257" s="165"/>
      <c r="B257" s="165"/>
      <c r="C257" s="159"/>
      <c r="D257" s="159"/>
      <c r="E257" s="159"/>
      <c r="F257" s="159"/>
    </row>
    <row r="258" spans="1:6" s="56" customFormat="1" ht="12.75">
      <c r="A258" s="165"/>
      <c r="B258" s="165"/>
      <c r="C258" s="159"/>
      <c r="D258" s="159"/>
      <c r="E258" s="159"/>
      <c r="F258" s="159"/>
    </row>
    <row r="259" spans="1:6" s="56" customFormat="1" ht="12.75">
      <c r="A259" s="165"/>
      <c r="B259" s="165"/>
      <c r="C259" s="159"/>
      <c r="D259" s="159"/>
      <c r="E259" s="159"/>
      <c r="F259" s="159"/>
    </row>
    <row r="260" spans="1:6" s="56" customFormat="1" ht="12.75">
      <c r="A260" s="165"/>
      <c r="B260" s="165"/>
      <c r="C260" s="159"/>
      <c r="D260" s="159"/>
      <c r="E260" s="159"/>
      <c r="F260" s="159"/>
    </row>
    <row r="261" spans="1:6" s="56" customFormat="1" ht="12.75">
      <c r="A261" s="165"/>
      <c r="B261" s="165"/>
      <c r="C261" s="159"/>
      <c r="D261" s="159"/>
      <c r="E261" s="159"/>
      <c r="F261" s="159"/>
    </row>
    <row r="262" spans="1:6" s="56" customFormat="1" ht="12.75">
      <c r="A262" s="165"/>
      <c r="B262" s="165"/>
      <c r="C262" s="159"/>
      <c r="D262" s="159"/>
      <c r="E262" s="159"/>
      <c r="F262" s="159"/>
    </row>
    <row r="263" spans="1:6" s="56" customFormat="1" ht="12.75">
      <c r="A263" s="165"/>
      <c r="B263" s="165"/>
      <c r="C263" s="159"/>
      <c r="D263" s="159"/>
      <c r="E263" s="159"/>
      <c r="F263" s="159"/>
    </row>
    <row r="264" spans="1:6" s="56" customFormat="1" ht="12.75">
      <c r="A264" s="165"/>
      <c r="B264" s="165"/>
      <c r="C264" s="159"/>
      <c r="D264" s="159"/>
      <c r="E264" s="159"/>
      <c r="F264" s="159"/>
    </row>
    <row r="265" spans="1:6" s="56" customFormat="1" ht="12.75">
      <c r="A265" s="165"/>
      <c r="B265" s="165"/>
      <c r="C265" s="159"/>
      <c r="D265" s="159"/>
      <c r="E265" s="159"/>
      <c r="F265" s="159"/>
    </row>
    <row r="266" spans="1:6" s="56" customFormat="1" ht="12.75">
      <c r="A266" s="165"/>
      <c r="B266" s="165"/>
      <c r="C266" s="159"/>
      <c r="D266" s="159"/>
      <c r="E266" s="159"/>
      <c r="F266" s="159"/>
    </row>
    <row r="267" spans="1:6" s="56" customFormat="1" ht="12.75">
      <c r="A267" s="165"/>
      <c r="B267" s="165"/>
      <c r="C267" s="159"/>
      <c r="D267" s="159"/>
      <c r="E267" s="159"/>
      <c r="F267" s="159"/>
    </row>
    <row r="268" spans="1:6" s="56" customFormat="1" ht="12.75">
      <c r="A268" s="165"/>
      <c r="B268" s="165"/>
      <c r="C268" s="159"/>
      <c r="D268" s="159"/>
      <c r="E268" s="159"/>
      <c r="F268" s="159"/>
    </row>
    <row r="269" spans="1:6" s="56" customFormat="1" ht="12.75">
      <c r="A269" s="165"/>
      <c r="B269" s="165"/>
      <c r="C269" s="159"/>
      <c r="D269" s="159"/>
      <c r="E269" s="159"/>
      <c r="F269" s="159"/>
    </row>
    <row r="270" spans="1:6" s="56" customFormat="1" ht="12.75">
      <c r="A270" s="165"/>
      <c r="B270" s="165"/>
      <c r="C270" s="159"/>
      <c r="D270" s="159"/>
      <c r="E270" s="159"/>
      <c r="F270" s="159"/>
    </row>
    <row r="271" spans="1:6" s="56" customFormat="1" ht="12.75">
      <c r="A271" s="165"/>
      <c r="B271" s="165"/>
      <c r="C271" s="159"/>
      <c r="D271" s="159"/>
      <c r="E271" s="159"/>
      <c r="F271" s="159"/>
    </row>
    <row r="272" spans="1:6" s="56" customFormat="1" ht="12.75">
      <c r="A272" s="165"/>
      <c r="B272" s="165"/>
      <c r="C272" s="159"/>
      <c r="D272" s="159"/>
      <c r="E272" s="159"/>
      <c r="F272" s="159"/>
    </row>
    <row r="273" spans="1:6" s="56" customFormat="1" ht="12.75">
      <c r="A273" s="165"/>
      <c r="B273" s="165"/>
      <c r="C273" s="159"/>
      <c r="D273" s="159"/>
      <c r="E273" s="159"/>
      <c r="F273" s="159"/>
    </row>
    <row r="274" spans="1:6" s="56" customFormat="1" ht="12.75">
      <c r="A274" s="165"/>
      <c r="B274" s="165"/>
      <c r="C274" s="159"/>
      <c r="D274" s="159"/>
      <c r="E274" s="159"/>
      <c r="F274" s="159"/>
    </row>
    <row r="275" spans="1:6" s="56" customFormat="1" ht="12.75">
      <c r="A275" s="165"/>
      <c r="B275" s="165"/>
      <c r="C275" s="159"/>
      <c r="D275" s="159"/>
      <c r="E275" s="159"/>
      <c r="F275" s="159"/>
    </row>
    <row r="276" spans="1:6" s="56" customFormat="1" ht="12.75">
      <c r="A276" s="165"/>
      <c r="B276" s="165"/>
      <c r="C276" s="159"/>
      <c r="D276" s="159"/>
      <c r="E276" s="159"/>
      <c r="F276" s="159"/>
    </row>
    <row r="277" spans="1:6" s="56" customFormat="1" ht="12.75">
      <c r="A277" s="165"/>
      <c r="B277" s="165"/>
      <c r="C277" s="159"/>
      <c r="D277" s="159"/>
      <c r="E277" s="159"/>
      <c r="F277" s="159"/>
    </row>
    <row r="278" spans="1:6" s="56" customFormat="1" ht="12.75">
      <c r="A278" s="165"/>
      <c r="B278" s="165"/>
      <c r="C278" s="159"/>
      <c r="D278" s="159"/>
      <c r="E278" s="159"/>
      <c r="F278" s="159"/>
    </row>
    <row r="279" spans="1:6" s="56" customFormat="1" ht="12.75">
      <c r="A279" s="165"/>
      <c r="B279" s="165"/>
      <c r="C279" s="159"/>
      <c r="D279" s="159"/>
      <c r="E279" s="159"/>
      <c r="F279" s="159"/>
    </row>
    <row r="280" spans="1:6" s="56" customFormat="1" ht="12.75">
      <c r="A280" s="165"/>
      <c r="B280" s="165"/>
      <c r="C280" s="159"/>
      <c r="D280" s="159"/>
      <c r="E280" s="159"/>
      <c r="F280" s="159"/>
    </row>
    <row r="281" spans="1:6" s="56" customFormat="1" ht="12.75">
      <c r="A281" s="165"/>
      <c r="B281" s="165"/>
      <c r="C281" s="159"/>
      <c r="D281" s="159"/>
      <c r="E281" s="159"/>
      <c r="F281" s="159"/>
    </row>
    <row r="282" spans="1:6" s="56" customFormat="1" ht="12.75">
      <c r="A282" s="165"/>
      <c r="B282" s="165"/>
      <c r="C282" s="159"/>
      <c r="D282" s="159"/>
      <c r="E282" s="159"/>
      <c r="F282" s="159"/>
    </row>
    <row r="283" spans="1:6" s="56" customFormat="1" ht="12.75">
      <c r="A283" s="165"/>
      <c r="B283" s="165"/>
      <c r="C283" s="159"/>
      <c r="D283" s="159"/>
      <c r="E283" s="159"/>
      <c r="F283" s="159"/>
    </row>
    <row r="284" spans="1:6" s="56" customFormat="1" ht="12.75">
      <c r="A284" s="165"/>
      <c r="B284" s="165"/>
      <c r="C284" s="159"/>
      <c r="D284" s="159"/>
      <c r="E284" s="159"/>
      <c r="F284" s="159"/>
    </row>
    <row r="285" spans="1:6" s="56" customFormat="1" ht="12.75">
      <c r="A285" s="165"/>
      <c r="B285" s="165"/>
      <c r="C285" s="159"/>
      <c r="D285" s="159"/>
      <c r="E285" s="159"/>
      <c r="F285" s="159"/>
    </row>
    <row r="286" spans="1:6" s="56" customFormat="1" ht="12.75">
      <c r="A286" s="165"/>
      <c r="B286" s="165"/>
      <c r="C286" s="159"/>
      <c r="D286" s="159"/>
      <c r="E286" s="159"/>
      <c r="F286" s="159"/>
    </row>
    <row r="287" spans="1:6" s="56" customFormat="1" ht="12.75">
      <c r="A287" s="165"/>
      <c r="B287" s="165"/>
      <c r="C287" s="159"/>
      <c r="D287" s="159"/>
      <c r="E287" s="159"/>
      <c r="F287" s="159"/>
    </row>
    <row r="288" spans="1:6" s="56" customFormat="1" ht="12.75">
      <c r="A288" s="165"/>
      <c r="B288" s="165"/>
      <c r="C288" s="159"/>
      <c r="D288" s="159"/>
      <c r="E288" s="159"/>
      <c r="F288" s="159"/>
    </row>
    <row r="289" spans="1:6" s="56" customFormat="1" ht="12.75">
      <c r="A289" s="165"/>
      <c r="B289" s="165"/>
      <c r="C289" s="159"/>
      <c r="D289" s="159"/>
      <c r="E289" s="159"/>
      <c r="F289" s="159"/>
    </row>
    <row r="290" spans="1:6" s="56" customFormat="1" ht="12.75">
      <c r="A290" s="165"/>
      <c r="B290" s="165"/>
      <c r="C290" s="159"/>
      <c r="D290" s="159"/>
      <c r="E290" s="159"/>
      <c r="F290" s="159"/>
    </row>
    <row r="291" spans="1:6" s="56" customFormat="1" ht="12.75">
      <c r="A291" s="165"/>
      <c r="B291" s="165"/>
      <c r="C291" s="159"/>
      <c r="D291" s="159"/>
      <c r="E291" s="159"/>
      <c r="F291" s="159"/>
    </row>
    <row r="292" spans="1:6" s="56" customFormat="1" ht="12.75">
      <c r="A292" s="165"/>
      <c r="B292" s="165"/>
      <c r="C292" s="159"/>
      <c r="D292" s="159"/>
      <c r="E292" s="159"/>
      <c r="F292" s="159"/>
    </row>
    <row r="293" spans="1:6" s="56" customFormat="1" ht="12.75">
      <c r="A293" s="165"/>
      <c r="B293" s="165"/>
      <c r="C293" s="159"/>
      <c r="D293" s="159"/>
      <c r="E293" s="159"/>
      <c r="F293" s="159"/>
    </row>
    <row r="294" spans="1:6" s="56" customFormat="1" ht="12.75">
      <c r="A294" s="165"/>
      <c r="B294" s="165"/>
      <c r="C294" s="159"/>
      <c r="D294" s="159"/>
      <c r="E294" s="159"/>
      <c r="F294" s="159"/>
    </row>
    <row r="295" spans="1:6" s="56" customFormat="1" ht="12.75">
      <c r="A295" s="165"/>
      <c r="B295" s="165"/>
      <c r="C295" s="159"/>
      <c r="D295" s="159"/>
      <c r="E295" s="159"/>
      <c r="F295" s="159"/>
    </row>
    <row r="296" spans="1:6" s="56" customFormat="1" ht="12.75">
      <c r="A296" s="165"/>
      <c r="B296" s="165"/>
      <c r="C296" s="159"/>
      <c r="D296" s="159"/>
      <c r="E296" s="159"/>
      <c r="F296" s="159"/>
    </row>
    <row r="297" spans="1:6" s="56" customFormat="1" ht="12.75">
      <c r="A297" s="165"/>
      <c r="B297" s="165"/>
      <c r="C297" s="159"/>
      <c r="D297" s="159"/>
      <c r="E297" s="159"/>
      <c r="F297" s="159"/>
    </row>
    <row r="298" spans="1:6" s="56" customFormat="1" ht="12.75">
      <c r="A298" s="165"/>
      <c r="B298" s="165"/>
      <c r="C298" s="159"/>
      <c r="D298" s="159"/>
      <c r="E298" s="159"/>
      <c r="F298" s="159"/>
    </row>
    <row r="299" spans="1:6" s="56" customFormat="1" ht="12.75">
      <c r="A299" s="165"/>
      <c r="B299" s="165"/>
      <c r="C299" s="159"/>
      <c r="D299" s="159"/>
      <c r="E299" s="159"/>
      <c r="F299" s="159"/>
    </row>
    <row r="300" spans="1:6" s="56" customFormat="1" ht="12.75">
      <c r="A300" s="165"/>
      <c r="B300" s="165"/>
      <c r="C300" s="159"/>
      <c r="D300" s="159"/>
      <c r="E300" s="159"/>
      <c r="F300" s="159"/>
    </row>
    <row r="301" spans="1:6" s="56" customFormat="1" ht="12.75">
      <c r="A301" s="165"/>
      <c r="B301" s="165"/>
      <c r="C301" s="159"/>
      <c r="D301" s="159"/>
      <c r="E301" s="159"/>
      <c r="F301" s="159"/>
    </row>
    <row r="302" spans="1:6" s="56" customFormat="1" ht="12.75">
      <c r="A302" s="165"/>
      <c r="B302" s="165"/>
      <c r="C302" s="159"/>
      <c r="D302" s="159"/>
      <c r="E302" s="159"/>
      <c r="F302" s="159"/>
    </row>
    <row r="303" spans="1:6" s="56" customFormat="1" ht="12.75">
      <c r="A303" s="165"/>
      <c r="B303" s="165"/>
      <c r="C303" s="159"/>
      <c r="D303" s="159"/>
      <c r="E303" s="159"/>
      <c r="F303" s="159"/>
    </row>
    <row r="304" spans="1:6" s="56" customFormat="1" ht="12.75">
      <c r="A304" s="165"/>
      <c r="B304" s="165"/>
      <c r="C304" s="159"/>
      <c r="D304" s="159"/>
      <c r="E304" s="159"/>
      <c r="F304" s="159"/>
    </row>
    <row r="305" spans="1:6" s="56" customFormat="1" ht="12.75">
      <c r="A305" s="165"/>
      <c r="B305" s="165"/>
      <c r="C305" s="159"/>
      <c r="D305" s="159"/>
      <c r="E305" s="159"/>
      <c r="F305" s="159"/>
    </row>
    <row r="306" spans="1:6" s="56" customFormat="1" ht="12.75">
      <c r="A306" s="165"/>
      <c r="B306" s="165"/>
      <c r="C306" s="159"/>
      <c r="D306" s="159"/>
      <c r="E306" s="159"/>
      <c r="F306" s="159"/>
    </row>
    <row r="307" spans="1:6" s="56" customFormat="1" ht="12.75">
      <c r="A307" s="165"/>
      <c r="B307" s="165"/>
      <c r="C307" s="159"/>
      <c r="D307" s="159"/>
      <c r="E307" s="159"/>
      <c r="F307" s="159"/>
    </row>
    <row r="308" spans="1:6" s="56" customFormat="1" ht="12.75">
      <c r="A308" s="165"/>
      <c r="B308" s="165"/>
      <c r="C308" s="159"/>
      <c r="D308" s="159"/>
      <c r="E308" s="159"/>
      <c r="F308" s="159"/>
    </row>
    <row r="309" spans="1:6" s="56" customFormat="1" ht="12.75">
      <c r="A309" s="165"/>
      <c r="B309" s="165"/>
      <c r="C309" s="159"/>
      <c r="D309" s="159"/>
      <c r="E309" s="159"/>
      <c r="F309" s="159"/>
    </row>
    <row r="310" spans="1:6" s="56" customFormat="1" ht="12.75">
      <c r="A310" s="165"/>
      <c r="B310" s="165"/>
      <c r="C310" s="159"/>
      <c r="D310" s="159"/>
      <c r="E310" s="159"/>
      <c r="F310" s="159"/>
    </row>
    <row r="311" spans="1:6" s="56" customFormat="1" ht="12.75">
      <c r="A311" s="165"/>
      <c r="B311" s="165"/>
      <c r="C311" s="159"/>
      <c r="D311" s="159"/>
      <c r="E311" s="159"/>
      <c r="F311" s="159"/>
    </row>
    <row r="312" spans="1:6" s="56" customFormat="1" ht="12.75">
      <c r="A312" s="165"/>
      <c r="B312" s="165"/>
      <c r="C312" s="159"/>
      <c r="D312" s="159"/>
      <c r="E312" s="159"/>
      <c r="F312" s="159"/>
    </row>
    <row r="313" spans="1:6" s="56" customFormat="1" ht="12.75">
      <c r="A313" s="165"/>
      <c r="B313" s="165"/>
      <c r="C313" s="159"/>
      <c r="D313" s="159"/>
      <c r="E313" s="159"/>
      <c r="F313" s="159"/>
    </row>
    <row r="314" spans="1:6" s="56" customFormat="1" ht="12.75">
      <c r="A314" s="165"/>
      <c r="B314" s="165"/>
      <c r="C314" s="159"/>
      <c r="D314" s="159"/>
      <c r="E314" s="159"/>
      <c r="F314" s="159"/>
    </row>
    <row r="315" spans="1:6" s="56" customFormat="1" ht="12.75">
      <c r="A315" s="165"/>
      <c r="B315" s="165"/>
      <c r="C315" s="159"/>
      <c r="D315" s="159"/>
      <c r="E315" s="159"/>
      <c r="F315" s="159"/>
    </row>
    <row r="316" spans="1:6" s="56" customFormat="1" ht="12.75">
      <c r="A316" s="165"/>
      <c r="B316" s="165"/>
      <c r="C316" s="159"/>
      <c r="D316" s="159"/>
      <c r="E316" s="159"/>
      <c r="F316" s="159"/>
    </row>
    <row r="317" spans="1:6" s="56" customFormat="1" ht="12.75">
      <c r="A317" s="165"/>
      <c r="B317" s="165"/>
      <c r="C317" s="159"/>
      <c r="D317" s="159"/>
      <c r="E317" s="159"/>
      <c r="F317" s="159"/>
    </row>
    <row r="318" spans="1:6" s="56" customFormat="1" ht="12.75">
      <c r="A318" s="165"/>
      <c r="B318" s="165"/>
      <c r="C318" s="159"/>
      <c r="D318" s="159"/>
      <c r="E318" s="159"/>
      <c r="F318" s="159"/>
    </row>
    <row r="319" spans="1:6" s="56" customFormat="1" ht="12.75">
      <c r="A319" s="165"/>
      <c r="B319" s="165"/>
      <c r="C319" s="159"/>
      <c r="D319" s="159"/>
      <c r="E319" s="159"/>
      <c r="F319" s="159"/>
    </row>
    <row r="320" spans="1:6" s="56" customFormat="1" ht="12.75">
      <c r="A320" s="165"/>
      <c r="B320" s="165"/>
      <c r="C320" s="159"/>
      <c r="D320" s="159"/>
      <c r="E320" s="159"/>
      <c r="F320" s="159"/>
    </row>
    <row r="321" spans="1:6" s="56" customFormat="1" ht="12.75">
      <c r="A321" s="165"/>
      <c r="B321" s="165"/>
      <c r="C321" s="159"/>
      <c r="D321" s="159"/>
      <c r="E321" s="159"/>
      <c r="F321" s="159"/>
    </row>
    <row r="322" spans="1:6" s="56" customFormat="1" ht="12.75">
      <c r="A322" s="165"/>
      <c r="B322" s="165"/>
      <c r="C322" s="159"/>
      <c r="D322" s="159"/>
      <c r="E322" s="159"/>
      <c r="F322" s="159"/>
    </row>
    <row r="323" spans="1:6" s="56" customFormat="1" ht="12.75">
      <c r="A323" s="165"/>
      <c r="B323" s="165"/>
      <c r="C323" s="159"/>
      <c r="D323" s="159"/>
      <c r="E323" s="159"/>
      <c r="F323" s="159"/>
    </row>
    <row r="324" spans="1:6" s="56" customFormat="1" ht="12.75">
      <c r="A324" s="165"/>
      <c r="B324" s="165"/>
      <c r="C324" s="159"/>
      <c r="D324" s="159"/>
      <c r="E324" s="159"/>
      <c r="F324" s="159"/>
    </row>
    <row r="325" spans="1:6" s="56" customFormat="1" ht="12.75">
      <c r="A325" s="165"/>
      <c r="B325" s="165"/>
      <c r="C325" s="159"/>
      <c r="D325" s="159"/>
      <c r="E325" s="159"/>
      <c r="F325" s="159"/>
    </row>
    <row r="326" spans="1:6" s="56" customFormat="1" ht="12.75">
      <c r="A326" s="165"/>
      <c r="B326" s="165"/>
      <c r="C326" s="159"/>
      <c r="D326" s="159"/>
      <c r="E326" s="159"/>
      <c r="F326" s="159"/>
    </row>
    <row r="327" spans="1:6" s="56" customFormat="1" ht="12.75">
      <c r="A327" s="165"/>
      <c r="B327" s="165"/>
      <c r="C327" s="159"/>
      <c r="D327" s="159"/>
      <c r="E327" s="159"/>
      <c r="F327" s="159"/>
    </row>
    <row r="328" spans="1:6" s="56" customFormat="1" ht="12.75">
      <c r="A328" s="165"/>
      <c r="B328" s="165"/>
      <c r="C328" s="159"/>
      <c r="D328" s="159"/>
      <c r="E328" s="159"/>
      <c r="F328" s="159"/>
    </row>
    <row r="329" spans="1:6" s="56" customFormat="1" ht="12.75">
      <c r="A329" s="165"/>
      <c r="B329" s="165"/>
      <c r="C329" s="159"/>
      <c r="D329" s="159"/>
      <c r="E329" s="159"/>
      <c r="F329" s="159"/>
    </row>
    <row r="330" spans="1:6" s="56" customFormat="1" ht="12.75">
      <c r="A330" s="165"/>
      <c r="B330" s="165"/>
      <c r="C330" s="159"/>
      <c r="D330" s="159"/>
      <c r="E330" s="159"/>
      <c r="F330" s="159"/>
    </row>
    <row r="331" spans="1:6" s="56" customFormat="1" ht="12.75">
      <c r="A331" s="165"/>
      <c r="B331" s="165"/>
      <c r="C331" s="159"/>
      <c r="D331" s="159"/>
      <c r="E331" s="159"/>
      <c r="F331" s="159"/>
    </row>
    <row r="332" spans="1:6" s="56" customFormat="1" ht="12.75">
      <c r="A332" s="165"/>
      <c r="B332" s="165"/>
      <c r="C332" s="159"/>
      <c r="D332" s="159"/>
      <c r="E332" s="159"/>
      <c r="F332" s="159"/>
    </row>
    <row r="333" spans="1:6" s="56" customFormat="1" ht="12.75">
      <c r="A333" s="165"/>
      <c r="B333" s="165"/>
      <c r="C333" s="159"/>
      <c r="D333" s="159"/>
      <c r="E333" s="159"/>
      <c r="F333" s="159"/>
    </row>
    <row r="334" spans="1:6" s="56" customFormat="1" ht="12.75">
      <c r="A334" s="165"/>
      <c r="B334" s="165"/>
      <c r="C334" s="159"/>
      <c r="D334" s="159"/>
      <c r="E334" s="159"/>
      <c r="F334" s="159"/>
    </row>
    <row r="335" spans="1:6" s="56" customFormat="1" ht="12.75">
      <c r="A335" s="165"/>
      <c r="B335" s="165"/>
      <c r="C335" s="159"/>
      <c r="D335" s="159"/>
      <c r="E335" s="159"/>
      <c r="F335" s="159"/>
    </row>
    <row r="336" spans="1:6" s="56" customFormat="1" ht="12.75">
      <c r="A336" s="165"/>
      <c r="B336" s="165"/>
      <c r="C336" s="159"/>
      <c r="D336" s="159"/>
      <c r="E336" s="159"/>
      <c r="F336" s="159"/>
    </row>
    <row r="337" spans="1:6" s="56" customFormat="1" ht="12.75">
      <c r="A337" s="165"/>
      <c r="B337" s="165"/>
      <c r="C337" s="159"/>
      <c r="D337" s="159"/>
      <c r="E337" s="159"/>
      <c r="F337" s="159"/>
    </row>
    <row r="338" spans="1:6" s="56" customFormat="1" ht="12.75">
      <c r="A338" s="165"/>
      <c r="B338" s="165"/>
      <c r="C338" s="159"/>
      <c r="D338" s="159"/>
      <c r="E338" s="159"/>
      <c r="F338" s="159"/>
    </row>
    <row r="339" spans="1:6" s="56" customFormat="1" ht="12.75">
      <c r="A339" s="165"/>
      <c r="B339" s="165"/>
      <c r="C339" s="159"/>
      <c r="D339" s="159"/>
      <c r="E339" s="159"/>
      <c r="F339" s="159"/>
    </row>
    <row r="340" spans="1:6" s="56" customFormat="1" ht="12.75">
      <c r="A340" s="165"/>
      <c r="B340" s="165"/>
      <c r="C340" s="159"/>
      <c r="D340" s="159"/>
      <c r="E340" s="159"/>
      <c r="F340" s="159"/>
    </row>
    <row r="341" spans="1:6" s="56" customFormat="1" ht="12.75">
      <c r="A341" s="165"/>
      <c r="B341" s="165"/>
      <c r="C341" s="159"/>
      <c r="D341" s="159"/>
      <c r="E341" s="159"/>
      <c r="F341" s="159"/>
    </row>
    <row r="342" spans="1:6" s="56" customFormat="1" ht="12.75">
      <c r="A342" s="165"/>
      <c r="B342" s="165"/>
      <c r="C342" s="159"/>
      <c r="D342" s="159"/>
      <c r="E342" s="159"/>
      <c r="F342" s="159"/>
    </row>
    <row r="343" spans="1:6" s="56" customFormat="1" ht="12.75">
      <c r="A343" s="165"/>
      <c r="B343" s="165"/>
      <c r="C343" s="159"/>
      <c r="D343" s="159"/>
      <c r="E343" s="159"/>
      <c r="F343" s="159"/>
    </row>
    <row r="344" spans="1:6" s="56" customFormat="1" ht="12.75">
      <c r="A344" s="165"/>
      <c r="B344" s="165"/>
      <c r="C344" s="159"/>
      <c r="D344" s="159"/>
      <c r="E344" s="159"/>
      <c r="F344" s="159"/>
    </row>
    <row r="345" spans="1:6" s="56" customFormat="1" ht="12.75">
      <c r="A345" s="165"/>
      <c r="B345" s="165"/>
      <c r="C345" s="159"/>
      <c r="D345" s="159"/>
      <c r="E345" s="159"/>
      <c r="F345" s="159"/>
    </row>
    <row r="346" spans="1:6" s="56" customFormat="1" ht="12.75">
      <c r="A346" s="165"/>
      <c r="B346" s="165"/>
      <c r="C346" s="159"/>
      <c r="D346" s="159"/>
      <c r="E346" s="159"/>
      <c r="F346" s="159"/>
    </row>
    <row r="347" spans="1:6" s="56" customFormat="1" ht="12.75">
      <c r="A347" s="165"/>
      <c r="B347" s="165"/>
      <c r="C347" s="159"/>
      <c r="D347" s="159"/>
      <c r="E347" s="159"/>
      <c r="F347" s="159"/>
    </row>
    <row r="348" spans="1:6" s="56" customFormat="1" ht="12.75">
      <c r="A348" s="165"/>
      <c r="B348" s="165"/>
      <c r="C348" s="159"/>
      <c r="D348" s="159"/>
      <c r="E348" s="159"/>
      <c r="F348" s="159"/>
    </row>
    <row r="349" spans="1:6" s="56" customFormat="1" ht="12.75">
      <c r="A349" s="165"/>
      <c r="B349" s="165"/>
      <c r="C349" s="159"/>
      <c r="D349" s="159"/>
      <c r="E349" s="159"/>
      <c r="F349" s="159"/>
    </row>
    <row r="350" spans="1:6" s="56" customFormat="1" ht="12.75">
      <c r="A350" s="165"/>
      <c r="B350" s="165"/>
      <c r="C350" s="159"/>
      <c r="D350" s="159"/>
      <c r="E350" s="159"/>
      <c r="F350" s="159"/>
    </row>
    <row r="351" spans="1:6" s="56" customFormat="1" ht="12.75">
      <c r="A351" s="165"/>
      <c r="B351" s="165"/>
      <c r="C351" s="159"/>
      <c r="D351" s="159"/>
      <c r="E351" s="159"/>
      <c r="F351" s="159"/>
    </row>
    <row r="352" spans="1:6" s="56" customFormat="1" ht="12.75">
      <c r="A352" s="165"/>
      <c r="B352" s="165"/>
      <c r="C352" s="159"/>
      <c r="D352" s="159"/>
      <c r="E352" s="159"/>
      <c r="F352" s="159"/>
    </row>
    <row r="353" spans="1:6" s="56" customFormat="1" ht="12.75">
      <c r="A353" s="165"/>
      <c r="B353" s="165"/>
      <c r="C353" s="159"/>
      <c r="D353" s="159"/>
      <c r="E353" s="159"/>
      <c r="F353" s="159"/>
    </row>
    <row r="354" spans="1:6" s="56" customFormat="1" ht="12.75">
      <c r="A354" s="165"/>
      <c r="B354" s="165"/>
      <c r="C354" s="159"/>
      <c r="D354" s="159"/>
      <c r="E354" s="159"/>
      <c r="F354" s="159"/>
    </row>
    <row r="355" spans="1:6" s="56" customFormat="1" ht="12.75">
      <c r="A355" s="165"/>
      <c r="B355" s="165"/>
      <c r="C355" s="159"/>
      <c r="D355" s="159"/>
      <c r="E355" s="159"/>
      <c r="F355" s="159"/>
    </row>
    <row r="356" spans="1:6" s="56" customFormat="1" ht="12.75">
      <c r="A356" s="165"/>
      <c r="B356" s="165"/>
      <c r="C356" s="159"/>
      <c r="D356" s="159"/>
      <c r="E356" s="159"/>
      <c r="F356" s="159"/>
    </row>
    <row r="357" spans="1:6" s="56" customFormat="1" ht="12.75">
      <c r="A357" s="165"/>
      <c r="B357" s="165"/>
      <c r="C357" s="159"/>
      <c r="D357" s="159"/>
      <c r="E357" s="159"/>
      <c r="F357" s="159"/>
    </row>
    <row r="358" spans="1:6" s="56" customFormat="1" ht="12.75">
      <c r="A358" s="165"/>
      <c r="B358" s="165"/>
      <c r="C358" s="159"/>
      <c r="D358" s="159"/>
      <c r="E358" s="159"/>
      <c r="F358" s="159"/>
    </row>
    <row r="359" spans="1:6" s="56" customFormat="1" ht="12.75">
      <c r="A359" s="165"/>
      <c r="B359" s="165"/>
      <c r="C359" s="159"/>
      <c r="D359" s="159"/>
      <c r="E359" s="159"/>
      <c r="F359" s="159"/>
    </row>
    <row r="360" spans="1:6" s="56" customFormat="1" ht="12.75">
      <c r="A360" s="165"/>
      <c r="B360" s="165"/>
      <c r="C360" s="159"/>
      <c r="D360" s="159"/>
      <c r="E360" s="159"/>
      <c r="F360" s="159"/>
    </row>
    <row r="361" spans="1:6" s="56" customFormat="1" ht="12.75">
      <c r="A361" s="165"/>
      <c r="B361" s="165"/>
      <c r="C361" s="159"/>
      <c r="D361" s="159"/>
      <c r="E361" s="159"/>
      <c r="F361" s="159"/>
    </row>
    <row r="362" spans="1:6" s="56" customFormat="1" ht="12.75">
      <c r="A362" s="165"/>
      <c r="B362" s="165"/>
      <c r="C362" s="159"/>
      <c r="D362" s="159"/>
      <c r="E362" s="159"/>
      <c r="F362" s="159"/>
    </row>
    <row r="363" spans="1:6" s="56" customFormat="1" ht="12.75">
      <c r="A363" s="165"/>
      <c r="B363" s="165"/>
      <c r="C363" s="159"/>
      <c r="D363" s="159"/>
      <c r="E363" s="159"/>
      <c r="F363" s="159"/>
    </row>
    <row r="364" spans="1:6" s="56" customFormat="1" ht="12.75">
      <c r="A364" s="165"/>
      <c r="B364" s="165"/>
      <c r="C364" s="159"/>
      <c r="D364" s="159"/>
      <c r="E364" s="159"/>
      <c r="F364" s="159"/>
    </row>
    <row r="365" spans="1:6" s="56" customFormat="1" ht="12.75">
      <c r="A365" s="165"/>
      <c r="B365" s="165"/>
      <c r="C365" s="159"/>
      <c r="D365" s="159"/>
      <c r="E365" s="159"/>
      <c r="F365" s="159"/>
    </row>
    <row r="366" spans="1:6" s="56" customFormat="1" ht="12.75">
      <c r="A366" s="165"/>
      <c r="B366" s="165"/>
      <c r="C366" s="159"/>
      <c r="D366" s="159"/>
      <c r="E366" s="159"/>
      <c r="F366" s="159"/>
    </row>
    <row r="367" spans="1:6" s="56" customFormat="1" ht="12.75">
      <c r="A367" s="165"/>
      <c r="B367" s="165"/>
      <c r="C367" s="159"/>
      <c r="D367" s="159"/>
      <c r="E367" s="159"/>
      <c r="F367" s="159"/>
    </row>
    <row r="368" spans="1:6" s="56" customFormat="1" ht="12.75">
      <c r="A368" s="165"/>
      <c r="B368" s="165"/>
      <c r="C368" s="159"/>
      <c r="D368" s="159"/>
      <c r="E368" s="159"/>
      <c r="F368" s="159"/>
    </row>
    <row r="369" spans="1:6" s="56" customFormat="1" ht="12.75">
      <c r="A369" s="165"/>
      <c r="B369" s="165"/>
      <c r="C369" s="159"/>
      <c r="D369" s="159"/>
      <c r="E369" s="159"/>
      <c r="F369" s="159"/>
    </row>
    <row r="370" spans="1:6" s="56" customFormat="1" ht="12.75">
      <c r="A370" s="165"/>
      <c r="B370" s="165"/>
      <c r="C370" s="159"/>
      <c r="D370" s="159"/>
      <c r="E370" s="159"/>
      <c r="F370" s="159"/>
    </row>
    <row r="371" spans="1:6" s="56" customFormat="1" ht="12.75">
      <c r="A371" s="165"/>
      <c r="B371" s="165"/>
      <c r="C371" s="159"/>
      <c r="D371" s="159"/>
      <c r="E371" s="159"/>
      <c r="F371" s="159"/>
    </row>
    <row r="372" spans="1:6" s="56" customFormat="1" ht="12.75">
      <c r="A372" s="165"/>
      <c r="B372" s="165"/>
      <c r="C372" s="159"/>
      <c r="D372" s="159"/>
      <c r="E372" s="159"/>
      <c r="F372" s="159"/>
    </row>
    <row r="373" spans="1:6" s="56" customFormat="1" ht="12.75">
      <c r="A373" s="165"/>
      <c r="B373" s="165"/>
      <c r="C373" s="159"/>
      <c r="D373" s="159"/>
      <c r="E373" s="159"/>
      <c r="F373" s="159"/>
    </row>
    <row r="374" spans="1:6" s="56" customFormat="1" ht="12.75">
      <c r="A374" s="165"/>
      <c r="B374" s="165"/>
      <c r="C374" s="159"/>
      <c r="D374" s="159"/>
      <c r="E374" s="159"/>
      <c r="F374" s="159"/>
    </row>
    <row r="375" spans="1:6" s="56" customFormat="1" ht="12.75">
      <c r="A375" s="165"/>
      <c r="B375" s="165"/>
      <c r="C375" s="159"/>
      <c r="D375" s="159"/>
      <c r="E375" s="159"/>
      <c r="F375" s="159"/>
    </row>
    <row r="376" spans="1:6" s="56" customFormat="1" ht="12.75">
      <c r="A376" s="165"/>
      <c r="B376" s="165"/>
      <c r="C376" s="159"/>
      <c r="D376" s="159"/>
      <c r="E376" s="159"/>
      <c r="F376" s="159"/>
    </row>
    <row r="377" spans="1:6" s="56" customFormat="1" ht="12.75">
      <c r="A377" s="165"/>
      <c r="B377" s="165"/>
      <c r="C377" s="159"/>
      <c r="D377" s="159"/>
      <c r="E377" s="159"/>
      <c r="F377" s="159"/>
    </row>
    <row r="378" spans="1:6" s="56" customFormat="1" ht="12.75">
      <c r="A378" s="165"/>
      <c r="B378" s="165"/>
      <c r="C378" s="159"/>
      <c r="D378" s="159"/>
      <c r="E378" s="159"/>
      <c r="F378" s="159"/>
    </row>
    <row r="379" spans="1:6" s="56" customFormat="1" ht="12.75">
      <c r="A379" s="165"/>
      <c r="B379" s="165"/>
      <c r="C379" s="159"/>
      <c r="D379" s="159"/>
      <c r="E379" s="159"/>
      <c r="F379" s="159"/>
    </row>
    <row r="380" spans="1:6" s="56" customFormat="1" ht="12.75">
      <c r="A380" s="165"/>
      <c r="B380" s="165"/>
      <c r="C380" s="159"/>
      <c r="D380" s="159"/>
      <c r="E380" s="159"/>
      <c r="F380" s="159"/>
    </row>
    <row r="381" spans="1:6" s="56" customFormat="1" ht="12.75">
      <c r="A381" s="165"/>
      <c r="B381" s="165"/>
      <c r="C381" s="159"/>
      <c r="D381" s="159"/>
      <c r="E381" s="159"/>
      <c r="F381" s="159"/>
    </row>
    <row r="382" spans="1:6" s="56" customFormat="1" ht="12.75">
      <c r="A382" s="165"/>
      <c r="B382" s="165"/>
      <c r="C382" s="159"/>
      <c r="D382" s="159"/>
      <c r="E382" s="159"/>
      <c r="F382" s="159"/>
    </row>
    <row r="383" spans="1:6" s="56" customFormat="1" ht="12.75">
      <c r="A383" s="165"/>
      <c r="B383" s="165"/>
      <c r="C383" s="159"/>
      <c r="D383" s="159"/>
      <c r="E383" s="159"/>
      <c r="F383" s="159"/>
    </row>
    <row r="384" spans="1:6" s="56" customFormat="1" ht="12.75">
      <c r="A384" s="165"/>
      <c r="B384" s="165"/>
      <c r="C384" s="159"/>
      <c r="D384" s="159"/>
      <c r="E384" s="159"/>
      <c r="F384" s="159"/>
    </row>
    <row r="385" spans="1:6" s="56" customFormat="1" ht="12.75">
      <c r="A385" s="165"/>
      <c r="B385" s="165"/>
      <c r="C385" s="159"/>
      <c r="D385" s="159"/>
      <c r="E385" s="159"/>
      <c r="F385" s="159"/>
    </row>
    <row r="386" spans="1:6" s="56" customFormat="1" ht="12.75">
      <c r="A386" s="165"/>
      <c r="B386" s="165"/>
      <c r="C386" s="159"/>
      <c r="D386" s="159"/>
      <c r="E386" s="159"/>
      <c r="F386" s="159"/>
    </row>
    <row r="387" spans="1:6" s="56" customFormat="1" ht="12.75">
      <c r="A387" s="165"/>
      <c r="B387" s="165"/>
      <c r="C387" s="159"/>
      <c r="D387" s="159"/>
      <c r="E387" s="159"/>
      <c r="F387" s="159"/>
    </row>
    <row r="388" spans="1:6" s="56" customFormat="1" ht="12.75">
      <c r="A388" s="165"/>
      <c r="B388" s="165"/>
      <c r="C388" s="159"/>
      <c r="D388" s="159"/>
      <c r="E388" s="159"/>
      <c r="F388" s="159"/>
    </row>
    <row r="389" spans="1:6" s="56" customFormat="1" ht="12.75">
      <c r="A389" s="165"/>
      <c r="B389" s="165"/>
      <c r="C389" s="159"/>
      <c r="D389" s="159"/>
      <c r="E389" s="159"/>
      <c r="F389" s="159"/>
    </row>
    <row r="390" spans="1:6" s="56" customFormat="1" ht="12.75">
      <c r="A390" s="165"/>
      <c r="B390" s="165"/>
      <c r="C390" s="159"/>
      <c r="D390" s="159"/>
      <c r="E390" s="159"/>
      <c r="F390" s="159"/>
    </row>
    <row r="391" spans="1:6" s="56" customFormat="1" ht="12.75">
      <c r="A391" s="165"/>
      <c r="B391" s="165"/>
      <c r="C391" s="159"/>
      <c r="D391" s="159"/>
      <c r="E391" s="159"/>
      <c r="F391" s="159"/>
    </row>
    <row r="392" spans="1:6" s="56" customFormat="1" ht="12.75">
      <c r="A392" s="165"/>
      <c r="B392" s="165"/>
      <c r="C392" s="159"/>
      <c r="D392" s="159"/>
      <c r="E392" s="159"/>
      <c r="F392" s="159"/>
    </row>
    <row r="393" spans="1:6" s="56" customFormat="1" ht="12.75">
      <c r="A393" s="165"/>
      <c r="B393" s="165"/>
      <c r="C393" s="159"/>
      <c r="D393" s="159"/>
      <c r="E393" s="159"/>
      <c r="F393" s="159"/>
    </row>
    <row r="394" spans="1:6" s="56" customFormat="1" ht="12.75">
      <c r="A394" s="165"/>
      <c r="B394" s="165"/>
      <c r="C394" s="159"/>
      <c r="D394" s="159"/>
      <c r="E394" s="159"/>
      <c r="F394" s="159"/>
    </row>
    <row r="395" spans="1:6" s="56" customFormat="1" ht="12.75">
      <c r="A395" s="165"/>
      <c r="B395" s="165"/>
      <c r="C395" s="159"/>
      <c r="D395" s="159"/>
      <c r="E395" s="159"/>
      <c r="F395" s="159"/>
    </row>
    <row r="396" spans="1:6" s="56" customFormat="1" ht="12.75">
      <c r="A396" s="165"/>
      <c r="B396" s="165"/>
      <c r="C396" s="159"/>
      <c r="D396" s="159"/>
      <c r="E396" s="159"/>
      <c r="F396" s="159"/>
    </row>
    <row r="397" spans="1:6" s="56" customFormat="1" ht="12.75">
      <c r="A397" s="165"/>
      <c r="B397" s="165"/>
      <c r="C397" s="159"/>
      <c r="D397" s="159"/>
      <c r="E397" s="159"/>
      <c r="F397" s="159"/>
    </row>
    <row r="398" spans="1:6" s="56" customFormat="1" ht="12.75">
      <c r="A398" s="165"/>
      <c r="B398" s="165"/>
      <c r="C398" s="159"/>
      <c r="D398" s="159"/>
      <c r="E398" s="159"/>
      <c r="F398" s="159"/>
    </row>
    <row r="399" spans="1:6" s="56" customFormat="1" ht="12.75">
      <c r="A399" s="165"/>
      <c r="B399" s="165"/>
      <c r="C399" s="159"/>
      <c r="D399" s="159"/>
      <c r="E399" s="159"/>
      <c r="F399" s="159"/>
    </row>
    <row r="400" spans="1:6" s="56" customFormat="1" ht="12.75">
      <c r="A400" s="165"/>
      <c r="B400" s="165"/>
      <c r="C400" s="159"/>
      <c r="D400" s="159"/>
      <c r="E400" s="159"/>
      <c r="F400" s="159"/>
    </row>
    <row r="401" spans="1:6" s="56" customFormat="1" ht="12.75">
      <c r="A401" s="165"/>
      <c r="B401" s="165"/>
      <c r="C401" s="159"/>
      <c r="D401" s="159"/>
      <c r="E401" s="159"/>
      <c r="F401" s="159"/>
    </row>
    <row r="402" spans="1:6" s="56" customFormat="1" ht="12.75">
      <c r="A402" s="165"/>
      <c r="B402" s="165"/>
      <c r="C402" s="159"/>
      <c r="D402" s="159"/>
      <c r="E402" s="159"/>
      <c r="F402" s="159"/>
    </row>
    <row r="403" spans="1:6" s="56" customFormat="1" ht="12.75">
      <c r="A403" s="165"/>
      <c r="B403" s="165"/>
      <c r="C403" s="159"/>
      <c r="D403" s="159"/>
      <c r="E403" s="159"/>
      <c r="F403" s="159"/>
    </row>
    <row r="404" spans="1:6" s="56" customFormat="1" ht="12.75">
      <c r="A404" s="165"/>
      <c r="B404" s="165"/>
      <c r="C404" s="159"/>
      <c r="D404" s="159"/>
      <c r="E404" s="159"/>
      <c r="F404" s="159"/>
    </row>
    <row r="405" spans="1:6" s="56" customFormat="1" ht="12.75">
      <c r="A405" s="165"/>
      <c r="B405" s="165"/>
      <c r="C405" s="159"/>
      <c r="D405" s="159"/>
      <c r="E405" s="159"/>
      <c r="F405" s="159"/>
    </row>
    <row r="406" spans="1:6" s="56" customFormat="1" ht="12.75">
      <c r="A406" s="165"/>
      <c r="B406" s="165"/>
      <c r="C406" s="159"/>
      <c r="D406" s="159"/>
      <c r="E406" s="159"/>
      <c r="F406" s="159"/>
    </row>
    <row r="407" spans="1:6" s="56" customFormat="1" ht="12.75">
      <c r="A407" s="165"/>
      <c r="B407" s="165"/>
      <c r="C407" s="159"/>
      <c r="D407" s="159"/>
      <c r="E407" s="159"/>
      <c r="F407" s="159"/>
    </row>
    <row r="408" spans="1:6" s="56" customFormat="1" ht="12.75">
      <c r="A408" s="165"/>
      <c r="B408" s="165"/>
      <c r="C408" s="159"/>
      <c r="D408" s="159"/>
      <c r="E408" s="159"/>
      <c r="F408" s="159"/>
    </row>
    <row r="409" spans="1:6" s="56" customFormat="1" ht="12.75">
      <c r="A409" s="165"/>
      <c r="B409" s="165"/>
      <c r="C409" s="159"/>
      <c r="D409" s="159"/>
      <c r="E409" s="159"/>
      <c r="F409" s="159"/>
    </row>
    <row r="410" spans="1:6" s="56" customFormat="1" ht="12.75">
      <c r="A410" s="165"/>
      <c r="B410" s="165"/>
      <c r="C410" s="159"/>
      <c r="D410" s="159"/>
      <c r="E410" s="159"/>
      <c r="F410" s="159"/>
    </row>
    <row r="411" spans="1:6" s="56" customFormat="1" ht="12.75">
      <c r="A411" s="165"/>
      <c r="B411" s="165"/>
      <c r="C411" s="159"/>
      <c r="D411" s="159"/>
      <c r="E411" s="159"/>
      <c r="F411" s="159"/>
    </row>
    <row r="412" spans="1:6" s="56" customFormat="1" ht="12.75">
      <c r="A412" s="165"/>
      <c r="B412" s="165"/>
      <c r="C412" s="159"/>
      <c r="D412" s="159"/>
      <c r="E412" s="159"/>
      <c r="F412" s="159"/>
    </row>
    <row r="413" spans="1:6" s="56" customFormat="1" ht="12.75">
      <c r="A413" s="165"/>
      <c r="B413" s="165"/>
      <c r="C413" s="159"/>
      <c r="D413" s="159"/>
      <c r="E413" s="159"/>
      <c r="F413" s="159"/>
    </row>
    <row r="414" spans="1:6" s="56" customFormat="1" ht="12.75">
      <c r="A414" s="165"/>
      <c r="B414" s="165"/>
      <c r="C414" s="159"/>
      <c r="D414" s="159"/>
      <c r="E414" s="159"/>
      <c r="F414" s="159"/>
    </row>
    <row r="415" spans="1:6" s="56" customFormat="1" ht="12.75">
      <c r="A415" s="165"/>
      <c r="B415" s="165"/>
      <c r="C415" s="159"/>
      <c r="D415" s="159"/>
      <c r="E415" s="159"/>
      <c r="F415" s="159"/>
    </row>
    <row r="416" spans="1:6" s="56" customFormat="1" ht="12.75">
      <c r="A416" s="165"/>
      <c r="B416" s="165"/>
      <c r="C416" s="159"/>
      <c r="D416" s="159"/>
      <c r="E416" s="159"/>
      <c r="F416" s="159"/>
    </row>
    <row r="417" spans="1:6" s="56" customFormat="1" ht="12.75">
      <c r="A417" s="165"/>
      <c r="B417" s="165"/>
      <c r="C417" s="159"/>
      <c r="D417" s="159"/>
      <c r="E417" s="159"/>
      <c r="F417" s="159"/>
    </row>
    <row r="418" spans="1:6" s="56" customFormat="1" ht="12.75">
      <c r="A418" s="165"/>
      <c r="B418" s="165"/>
      <c r="C418" s="159"/>
      <c r="D418" s="159"/>
      <c r="E418" s="159"/>
      <c r="F418" s="159"/>
    </row>
    <row r="419" spans="1:6" s="56" customFormat="1" ht="12.75">
      <c r="A419" s="165"/>
      <c r="B419" s="165"/>
      <c r="C419" s="159"/>
      <c r="D419" s="159"/>
      <c r="E419" s="159"/>
      <c r="F419" s="159"/>
    </row>
    <row r="420" spans="1:6" s="56" customFormat="1" ht="12.75">
      <c r="A420" s="165"/>
      <c r="B420" s="165"/>
      <c r="C420" s="159"/>
      <c r="D420" s="159"/>
      <c r="E420" s="159"/>
      <c r="F420" s="159"/>
    </row>
    <row r="421" spans="1:6" s="56" customFormat="1" ht="12.75">
      <c r="A421" s="165"/>
      <c r="B421" s="165"/>
      <c r="C421" s="159"/>
      <c r="D421" s="159"/>
      <c r="E421" s="159"/>
      <c r="F421" s="159"/>
    </row>
    <row r="422" spans="1:6" s="56" customFormat="1" ht="12.75">
      <c r="A422" s="165"/>
      <c r="B422" s="165"/>
      <c r="C422" s="159"/>
      <c r="D422" s="159"/>
      <c r="E422" s="159"/>
      <c r="F422" s="159"/>
    </row>
    <row r="423" spans="1:6" s="56" customFormat="1" ht="12.75">
      <c r="A423" s="165"/>
      <c r="B423" s="165"/>
      <c r="C423" s="159"/>
      <c r="D423" s="159"/>
      <c r="E423" s="159"/>
      <c r="F423" s="159"/>
    </row>
    <row r="424" spans="1:6" s="56" customFormat="1" ht="12.75">
      <c r="A424" s="165"/>
      <c r="B424" s="165"/>
      <c r="C424" s="159"/>
      <c r="D424" s="159"/>
      <c r="E424" s="159"/>
      <c r="F424" s="159"/>
    </row>
    <row r="425" spans="1:6" s="56" customFormat="1" ht="12.75">
      <c r="A425" s="165"/>
      <c r="B425" s="165"/>
      <c r="C425" s="159"/>
      <c r="D425" s="159"/>
      <c r="E425" s="159"/>
      <c r="F425" s="159"/>
    </row>
    <row r="426" spans="1:6" s="56" customFormat="1" ht="12.75">
      <c r="A426" s="165"/>
      <c r="B426" s="165"/>
      <c r="C426" s="159"/>
      <c r="D426" s="159"/>
      <c r="E426" s="159"/>
      <c r="F426" s="159"/>
    </row>
    <row r="427" spans="1:6" s="56" customFormat="1" ht="12.75">
      <c r="A427" s="165"/>
      <c r="B427" s="165"/>
      <c r="C427" s="159"/>
      <c r="D427" s="159"/>
      <c r="E427" s="159"/>
      <c r="F427" s="159"/>
    </row>
    <row r="428" spans="1:6" s="56" customFormat="1" ht="12.75">
      <c r="A428" s="165"/>
      <c r="B428" s="165"/>
      <c r="C428" s="159"/>
      <c r="D428" s="159"/>
      <c r="E428" s="159"/>
      <c r="F428" s="159"/>
    </row>
    <row r="429" spans="1:6" s="56" customFormat="1" ht="12.75">
      <c r="A429" s="165"/>
      <c r="B429" s="165"/>
      <c r="C429" s="159"/>
      <c r="D429" s="159"/>
      <c r="E429" s="159"/>
      <c r="F429" s="159"/>
    </row>
    <row r="430" spans="1:6" s="56" customFormat="1" ht="12.75">
      <c r="A430" s="165"/>
      <c r="B430" s="165"/>
      <c r="C430" s="159"/>
      <c r="D430" s="159"/>
      <c r="E430" s="159"/>
      <c r="F430" s="159"/>
    </row>
    <row r="431" spans="1:6" s="56" customFormat="1" ht="12.75">
      <c r="A431" s="165"/>
      <c r="B431" s="165"/>
      <c r="C431" s="159"/>
      <c r="D431" s="159"/>
      <c r="E431" s="159"/>
      <c r="F431" s="159"/>
    </row>
    <row r="432" spans="1:6" s="56" customFormat="1" ht="12.75">
      <c r="A432" s="165"/>
      <c r="B432" s="165"/>
      <c r="C432" s="159"/>
      <c r="D432" s="159"/>
      <c r="E432" s="159"/>
      <c r="F432" s="159"/>
    </row>
    <row r="433" spans="1:6" s="56" customFormat="1" ht="12.75">
      <c r="A433" s="165"/>
      <c r="B433" s="165"/>
      <c r="C433" s="159"/>
      <c r="D433" s="159"/>
      <c r="E433" s="159"/>
      <c r="F433" s="159"/>
    </row>
    <row r="434" spans="1:6" s="56" customFormat="1" ht="12.75">
      <c r="A434" s="165"/>
      <c r="B434" s="165"/>
      <c r="C434" s="159"/>
      <c r="D434" s="159"/>
      <c r="E434" s="159"/>
      <c r="F434" s="159"/>
    </row>
    <row r="435" spans="1:6" s="56" customFormat="1" ht="12.75">
      <c r="A435" s="165"/>
      <c r="B435" s="165"/>
      <c r="C435" s="159"/>
      <c r="D435" s="159"/>
      <c r="E435" s="159"/>
      <c r="F435" s="159"/>
    </row>
    <row r="436" spans="1:6" s="56" customFormat="1" ht="12.75">
      <c r="A436" s="165"/>
      <c r="B436" s="165"/>
      <c r="C436" s="159"/>
      <c r="D436" s="159"/>
      <c r="E436" s="159"/>
      <c r="F436" s="159"/>
    </row>
    <row r="437" spans="1:6" s="56" customFormat="1" ht="12.75">
      <c r="A437" s="165"/>
      <c r="B437" s="165"/>
      <c r="C437" s="159"/>
      <c r="D437" s="159"/>
      <c r="E437" s="159"/>
      <c r="F437" s="159"/>
    </row>
    <row r="438" spans="1:6" s="56" customFormat="1" ht="12.75">
      <c r="A438" s="165"/>
      <c r="B438" s="165"/>
      <c r="C438" s="159"/>
      <c r="D438" s="159"/>
      <c r="E438" s="159"/>
      <c r="F438" s="159"/>
    </row>
    <row r="439" spans="1:6" s="56" customFormat="1" ht="12.75">
      <c r="A439" s="165"/>
      <c r="B439" s="165"/>
      <c r="C439" s="159"/>
      <c r="D439" s="159"/>
      <c r="E439" s="159"/>
      <c r="F439" s="159"/>
    </row>
    <row r="440" spans="1:6" s="56" customFormat="1" ht="12.75">
      <c r="A440" s="165"/>
      <c r="B440" s="165"/>
      <c r="C440" s="159"/>
      <c r="D440" s="159"/>
      <c r="E440" s="159"/>
      <c r="F440" s="159"/>
    </row>
    <row r="441" spans="1:6" s="56" customFormat="1" ht="12.75">
      <c r="A441" s="165"/>
      <c r="B441" s="165"/>
      <c r="C441" s="159"/>
      <c r="D441" s="159"/>
      <c r="E441" s="159"/>
      <c r="F441" s="159"/>
    </row>
    <row r="442" spans="1:6" s="56" customFormat="1" ht="12.75">
      <c r="A442" s="165"/>
      <c r="B442" s="165"/>
      <c r="C442" s="159"/>
      <c r="D442" s="159"/>
      <c r="E442" s="159"/>
      <c r="F442" s="159"/>
    </row>
    <row r="443" spans="1:6" s="56" customFormat="1" ht="12.75">
      <c r="A443" s="165"/>
      <c r="B443" s="165"/>
      <c r="C443" s="159"/>
      <c r="D443" s="159"/>
      <c r="E443" s="159"/>
      <c r="F443" s="159"/>
    </row>
    <row r="444" spans="1:6" s="56" customFormat="1" ht="12.75">
      <c r="A444" s="165"/>
      <c r="B444" s="165"/>
      <c r="C444" s="159"/>
      <c r="D444" s="159"/>
      <c r="E444" s="159"/>
      <c r="F444" s="159"/>
    </row>
    <row r="445" spans="1:6" s="56" customFormat="1" ht="12.75">
      <c r="A445" s="165"/>
      <c r="B445" s="165"/>
      <c r="C445" s="159"/>
      <c r="D445" s="159"/>
      <c r="E445" s="159"/>
      <c r="F445" s="159"/>
    </row>
    <row r="446" spans="1:6" s="56" customFormat="1" ht="12.75">
      <c r="A446" s="165"/>
      <c r="B446" s="165"/>
      <c r="C446" s="159"/>
      <c r="D446" s="159"/>
      <c r="E446" s="159"/>
      <c r="F446" s="159"/>
    </row>
    <row r="447" spans="1:6" s="56" customFormat="1" ht="12.75">
      <c r="A447" s="165"/>
      <c r="B447" s="165"/>
      <c r="C447" s="159"/>
      <c r="D447" s="159"/>
      <c r="E447" s="159"/>
      <c r="F447" s="159"/>
    </row>
    <row r="448" spans="1:6" s="56" customFormat="1" ht="12.75">
      <c r="A448" s="165"/>
      <c r="B448" s="165"/>
      <c r="C448" s="159"/>
      <c r="D448" s="159"/>
      <c r="E448" s="159"/>
      <c r="F448" s="159"/>
    </row>
    <row r="449" spans="1:6" s="56" customFormat="1" ht="12.75">
      <c r="A449" s="165"/>
      <c r="B449" s="165"/>
      <c r="C449" s="159"/>
      <c r="D449" s="159"/>
      <c r="E449" s="159"/>
      <c r="F449" s="159"/>
    </row>
    <row r="450" spans="1:6" s="56" customFormat="1" ht="12.75">
      <c r="A450" s="165"/>
      <c r="B450" s="165"/>
      <c r="C450" s="159"/>
      <c r="D450" s="159"/>
      <c r="E450" s="159"/>
      <c r="F450" s="159"/>
    </row>
    <row r="451" spans="1:6" s="56" customFormat="1" ht="12.75">
      <c r="A451" s="165"/>
      <c r="B451" s="165"/>
      <c r="C451" s="159"/>
      <c r="D451" s="159"/>
      <c r="E451" s="159"/>
      <c r="F451" s="159"/>
    </row>
    <row r="452" spans="1:6" s="56" customFormat="1" ht="12.75">
      <c r="A452" s="165"/>
      <c r="B452" s="165"/>
      <c r="C452" s="159"/>
      <c r="D452" s="159"/>
      <c r="E452" s="159"/>
      <c r="F452" s="159"/>
    </row>
    <row r="453" spans="1:6" s="56" customFormat="1" ht="12.75">
      <c r="A453" s="165"/>
      <c r="B453" s="165"/>
      <c r="C453" s="159"/>
      <c r="D453" s="159"/>
      <c r="E453" s="159"/>
      <c r="F453" s="159"/>
    </row>
    <row r="454" spans="1:6" s="56" customFormat="1" ht="12.75">
      <c r="A454" s="165"/>
      <c r="B454" s="165"/>
      <c r="C454" s="159"/>
      <c r="D454" s="159"/>
      <c r="E454" s="159"/>
      <c r="F454" s="159"/>
    </row>
    <row r="455" spans="1:6" s="56" customFormat="1" ht="12.75">
      <c r="A455" s="165"/>
      <c r="B455" s="165"/>
      <c r="C455" s="159"/>
      <c r="D455" s="159"/>
      <c r="E455" s="159"/>
      <c r="F455" s="159"/>
    </row>
    <row r="456" spans="1:6" s="56" customFormat="1" ht="12.75">
      <c r="A456" s="165"/>
      <c r="B456" s="165"/>
      <c r="C456" s="159"/>
      <c r="D456" s="159"/>
      <c r="E456" s="159"/>
      <c r="F456" s="159"/>
    </row>
    <row r="457" spans="1:6" s="56" customFormat="1" ht="12.75">
      <c r="A457" s="165"/>
      <c r="B457" s="165"/>
      <c r="C457" s="159"/>
      <c r="D457" s="159"/>
      <c r="E457" s="159"/>
      <c r="F457" s="159"/>
    </row>
    <row r="458" spans="1:6" s="56" customFormat="1" ht="12.75">
      <c r="A458" s="165"/>
      <c r="B458" s="165"/>
      <c r="C458" s="159"/>
      <c r="D458" s="159"/>
      <c r="E458" s="159"/>
      <c r="F458" s="159"/>
    </row>
    <row r="459" spans="1:6" s="56" customFormat="1" ht="12.75">
      <c r="A459" s="165"/>
      <c r="B459" s="165"/>
      <c r="C459" s="159"/>
      <c r="D459" s="159"/>
      <c r="E459" s="159"/>
      <c r="F459" s="159"/>
    </row>
    <row r="460" spans="1:6" s="56" customFormat="1" ht="12.75">
      <c r="A460" s="165"/>
      <c r="B460" s="165"/>
      <c r="C460" s="159"/>
      <c r="D460" s="159"/>
      <c r="E460" s="159"/>
      <c r="F460" s="159"/>
    </row>
    <row r="461" spans="1:6" s="56" customFormat="1" ht="12.75">
      <c r="A461" s="165"/>
      <c r="B461" s="165"/>
      <c r="C461" s="159"/>
      <c r="D461" s="159"/>
      <c r="E461" s="159"/>
      <c r="F461" s="159"/>
    </row>
    <row r="462" spans="1:6" s="56" customFormat="1" ht="12.75">
      <c r="A462" s="165"/>
      <c r="B462" s="165"/>
      <c r="C462" s="159"/>
      <c r="D462" s="159"/>
      <c r="E462" s="159"/>
      <c r="F462" s="159"/>
    </row>
    <row r="463" spans="1:6" s="56" customFormat="1" ht="12.75">
      <c r="A463" s="165"/>
      <c r="B463" s="165"/>
      <c r="C463" s="159"/>
      <c r="D463" s="159"/>
      <c r="E463" s="159"/>
      <c r="F463" s="159"/>
    </row>
    <row r="464" spans="1:6" s="56" customFormat="1" ht="12.75">
      <c r="A464" s="165"/>
      <c r="B464" s="165"/>
      <c r="C464" s="159"/>
      <c r="D464" s="159"/>
      <c r="E464" s="159"/>
      <c r="F464" s="159"/>
    </row>
    <row r="465" spans="1:6" s="56" customFormat="1" ht="12.75">
      <c r="A465" s="165"/>
      <c r="B465" s="165"/>
      <c r="C465" s="159"/>
      <c r="D465" s="159"/>
      <c r="E465" s="159"/>
      <c r="F465" s="159"/>
    </row>
    <row r="466" spans="1:6" s="56" customFormat="1" ht="12.75">
      <c r="A466" s="165"/>
      <c r="B466" s="165"/>
      <c r="C466" s="159"/>
      <c r="D466" s="159"/>
      <c r="E466" s="159"/>
      <c r="F466" s="159"/>
    </row>
    <row r="467" spans="1:6" s="56" customFormat="1" ht="12.75">
      <c r="A467" s="165"/>
      <c r="B467" s="165"/>
      <c r="C467" s="159"/>
      <c r="D467" s="159"/>
      <c r="E467" s="159"/>
      <c r="F467" s="159"/>
    </row>
    <row r="468" spans="1:6" s="56" customFormat="1" ht="12.75">
      <c r="A468" s="165"/>
      <c r="B468" s="165"/>
      <c r="C468" s="159"/>
      <c r="D468" s="159"/>
      <c r="E468" s="159"/>
      <c r="F468" s="159"/>
    </row>
    <row r="469" spans="1:6" s="56" customFormat="1" ht="12.75">
      <c r="A469" s="165"/>
      <c r="B469" s="165"/>
      <c r="C469" s="159"/>
      <c r="D469" s="159"/>
      <c r="E469" s="159"/>
      <c r="F469" s="159"/>
    </row>
    <row r="470" spans="1:6" s="56" customFormat="1" ht="12.75">
      <c r="A470" s="165"/>
      <c r="B470" s="165"/>
      <c r="C470" s="159"/>
      <c r="D470" s="159"/>
      <c r="E470" s="159"/>
      <c r="F470" s="159"/>
    </row>
    <row r="471" spans="1:6" s="56" customFormat="1" ht="12.75">
      <c r="A471" s="165"/>
      <c r="B471" s="165"/>
      <c r="C471" s="159"/>
      <c r="D471" s="159"/>
      <c r="E471" s="159"/>
      <c r="F471" s="159"/>
    </row>
    <row r="472" spans="1:6" s="56" customFormat="1" ht="12.75">
      <c r="A472" s="165"/>
      <c r="B472" s="165"/>
      <c r="C472" s="159"/>
      <c r="D472" s="159"/>
      <c r="E472" s="159"/>
      <c r="F472" s="159"/>
    </row>
    <row r="473" spans="1:6" s="56" customFormat="1" ht="12.75">
      <c r="A473" s="165"/>
      <c r="B473" s="165"/>
      <c r="C473" s="159"/>
      <c r="D473" s="159"/>
      <c r="E473" s="159"/>
      <c r="F473" s="159"/>
    </row>
    <row r="474" spans="1:6" s="56" customFormat="1" ht="12.75">
      <c r="A474" s="165"/>
      <c r="B474" s="165"/>
      <c r="C474" s="159"/>
      <c r="D474" s="159"/>
      <c r="E474" s="159"/>
      <c r="F474" s="159"/>
    </row>
    <row r="475" spans="1:6" s="56" customFormat="1" ht="12.75">
      <c r="A475" s="165"/>
      <c r="B475" s="165"/>
      <c r="C475" s="159"/>
      <c r="D475" s="159"/>
      <c r="E475" s="159"/>
      <c r="F475" s="159"/>
    </row>
    <row r="476" spans="1:6" s="56" customFormat="1" ht="12.75">
      <c r="A476" s="165"/>
      <c r="B476" s="165"/>
      <c r="C476" s="159"/>
      <c r="D476" s="159"/>
      <c r="E476" s="159"/>
      <c r="F476" s="159"/>
    </row>
    <row r="477" spans="1:6" s="56" customFormat="1" ht="12.75">
      <c r="A477" s="165"/>
      <c r="B477" s="165"/>
      <c r="C477" s="159"/>
      <c r="D477" s="159"/>
      <c r="E477" s="159"/>
      <c r="F477" s="159"/>
    </row>
    <row r="478" spans="1:6" s="56" customFormat="1" ht="12.75">
      <c r="A478" s="165"/>
      <c r="B478" s="165"/>
      <c r="C478" s="159"/>
      <c r="D478" s="159"/>
      <c r="E478" s="159"/>
      <c r="F478" s="159"/>
    </row>
    <row r="479" spans="1:6" s="56" customFormat="1" ht="12.75">
      <c r="A479" s="165"/>
      <c r="B479" s="165"/>
      <c r="C479" s="159"/>
      <c r="D479" s="159"/>
      <c r="E479" s="159"/>
      <c r="F479" s="159"/>
    </row>
    <row r="480" spans="1:6" s="56" customFormat="1" ht="12.75">
      <c r="A480" s="165"/>
      <c r="B480" s="165"/>
      <c r="C480" s="159"/>
      <c r="D480" s="159"/>
      <c r="E480" s="159"/>
      <c r="F480" s="159"/>
    </row>
    <row r="481" spans="1:6" s="56" customFormat="1" ht="12.75">
      <c r="A481" s="165"/>
      <c r="B481" s="165"/>
      <c r="C481" s="159"/>
      <c r="D481" s="159"/>
      <c r="E481" s="159"/>
      <c r="F481" s="159"/>
    </row>
    <row r="482" spans="1:6" s="56" customFormat="1" ht="12.75">
      <c r="A482" s="165"/>
      <c r="B482" s="165"/>
      <c r="C482" s="159"/>
      <c r="D482" s="159"/>
      <c r="E482" s="159"/>
      <c r="F482" s="159"/>
    </row>
    <row r="483" spans="1:6" s="56" customFormat="1" ht="12.75">
      <c r="A483" s="165"/>
      <c r="B483" s="165"/>
      <c r="C483" s="159"/>
      <c r="D483" s="159"/>
      <c r="E483" s="159"/>
      <c r="F483" s="159"/>
    </row>
    <row r="484" spans="1:6" s="56" customFormat="1" ht="12.75">
      <c r="A484" s="165"/>
      <c r="B484" s="165"/>
      <c r="C484" s="159"/>
      <c r="D484" s="159"/>
      <c r="E484" s="159"/>
      <c r="F484" s="159"/>
    </row>
    <row r="485" spans="1:6" s="56" customFormat="1" ht="12.75">
      <c r="A485" s="165"/>
      <c r="B485" s="165"/>
      <c r="C485" s="159"/>
      <c r="D485" s="159"/>
      <c r="E485" s="159"/>
      <c r="F485" s="159"/>
    </row>
    <row r="486" spans="1:6" s="56" customFormat="1" ht="12.75">
      <c r="A486" s="165"/>
      <c r="B486" s="165"/>
      <c r="C486" s="159"/>
      <c r="D486" s="159"/>
      <c r="E486" s="159"/>
      <c r="F486" s="159"/>
    </row>
    <row r="487" spans="1:6" s="56" customFormat="1" ht="12.75">
      <c r="A487" s="165"/>
      <c r="B487" s="165"/>
      <c r="C487" s="159"/>
      <c r="D487" s="159"/>
      <c r="E487" s="159"/>
      <c r="F487" s="159"/>
    </row>
    <row r="488" spans="1:6" s="56" customFormat="1" ht="12.75">
      <c r="A488" s="165"/>
      <c r="B488" s="165"/>
      <c r="C488" s="159"/>
      <c r="D488" s="159"/>
      <c r="E488" s="159"/>
      <c r="F488" s="159"/>
    </row>
    <row r="489" spans="1:6" s="56" customFormat="1" ht="12.75">
      <c r="A489" s="165"/>
      <c r="B489" s="165"/>
      <c r="C489" s="159"/>
      <c r="D489" s="159"/>
      <c r="E489" s="159"/>
      <c r="F489" s="159"/>
    </row>
    <row r="490" spans="1:6" s="56" customFormat="1" ht="12.75">
      <c r="A490" s="165"/>
      <c r="B490" s="165"/>
      <c r="C490" s="159"/>
      <c r="D490" s="159"/>
      <c r="E490" s="159"/>
      <c r="F490" s="159"/>
    </row>
    <row r="491" spans="1:6" s="56" customFormat="1" ht="12.75">
      <c r="A491" s="165"/>
      <c r="B491" s="165"/>
      <c r="C491" s="159"/>
      <c r="D491" s="159"/>
      <c r="E491" s="159"/>
      <c r="F491" s="159"/>
    </row>
    <row r="492" spans="1:6" s="56" customFormat="1" ht="12.75">
      <c r="A492" s="165"/>
      <c r="B492" s="165"/>
      <c r="C492" s="159"/>
      <c r="D492" s="159"/>
      <c r="E492" s="159"/>
      <c r="F492" s="159"/>
    </row>
    <row r="493" spans="1:6" s="56" customFormat="1" ht="12.75">
      <c r="A493" s="165"/>
      <c r="B493" s="165"/>
      <c r="C493" s="159"/>
      <c r="D493" s="159"/>
      <c r="E493" s="159"/>
      <c r="F493" s="159"/>
    </row>
    <row r="494" spans="1:6" s="56" customFormat="1" ht="12.75">
      <c r="A494" s="165"/>
      <c r="B494" s="165"/>
      <c r="C494" s="159"/>
      <c r="D494" s="159"/>
      <c r="E494" s="159"/>
      <c r="F494" s="159"/>
    </row>
    <row r="495" spans="1:6" s="56" customFormat="1" ht="12.75">
      <c r="A495" s="165"/>
      <c r="B495" s="165"/>
      <c r="C495" s="159"/>
      <c r="D495" s="159"/>
      <c r="E495" s="159"/>
      <c r="F495" s="159"/>
    </row>
    <row r="496" spans="1:6" s="56" customFormat="1" ht="12.75">
      <c r="A496" s="165"/>
      <c r="B496" s="165"/>
      <c r="C496" s="159"/>
      <c r="D496" s="159"/>
      <c r="E496" s="159"/>
      <c r="F496" s="159"/>
    </row>
    <row r="497" spans="1:6" s="56" customFormat="1" ht="12.75">
      <c r="A497" s="165"/>
      <c r="B497" s="165"/>
      <c r="C497" s="159"/>
      <c r="D497" s="159"/>
      <c r="E497" s="159"/>
      <c r="F497" s="159"/>
    </row>
    <row r="498" spans="1:6" s="56" customFormat="1" ht="12.75">
      <c r="A498" s="165"/>
      <c r="B498" s="165"/>
      <c r="C498" s="159"/>
      <c r="D498" s="159"/>
      <c r="E498" s="159"/>
      <c r="F498" s="159"/>
    </row>
    <row r="499" spans="1:6" s="56" customFormat="1" ht="12.75">
      <c r="A499" s="165"/>
      <c r="B499" s="165"/>
      <c r="C499" s="159"/>
      <c r="D499" s="159"/>
      <c r="E499" s="159"/>
      <c r="F499" s="159"/>
    </row>
    <row r="500" spans="1:6" s="56" customFormat="1" ht="12.75">
      <c r="A500" s="165"/>
      <c r="B500" s="165"/>
      <c r="C500" s="159"/>
      <c r="D500" s="159"/>
      <c r="E500" s="159"/>
      <c r="F500" s="159"/>
    </row>
    <row r="501" spans="1:6" s="56" customFormat="1" ht="12.75">
      <c r="A501" s="165"/>
      <c r="B501" s="165"/>
      <c r="C501" s="159"/>
      <c r="D501" s="159"/>
      <c r="E501" s="159"/>
      <c r="F501" s="159"/>
    </row>
    <row r="502" spans="1:6" s="56" customFormat="1" ht="12.75">
      <c r="A502" s="165"/>
      <c r="B502" s="165"/>
      <c r="C502" s="159"/>
      <c r="D502" s="159"/>
      <c r="E502" s="159"/>
      <c r="F502" s="159"/>
    </row>
    <row r="503" spans="1:6" s="56" customFormat="1" ht="12.75">
      <c r="A503" s="165"/>
      <c r="B503" s="165"/>
      <c r="C503" s="159"/>
      <c r="D503" s="159"/>
      <c r="E503" s="159"/>
      <c r="F503" s="159"/>
    </row>
    <row r="504" spans="1:6" s="56" customFormat="1" ht="12.75">
      <c r="A504" s="165"/>
      <c r="B504" s="165"/>
      <c r="C504" s="159"/>
      <c r="D504" s="159"/>
      <c r="E504" s="159"/>
      <c r="F504" s="159"/>
    </row>
    <row r="505" spans="1:6" s="56" customFormat="1" ht="12.75">
      <c r="A505" s="165"/>
      <c r="B505" s="165"/>
      <c r="C505" s="159"/>
      <c r="D505" s="159"/>
      <c r="E505" s="159"/>
      <c r="F505" s="159"/>
    </row>
    <row r="506" spans="1:6" s="56" customFormat="1" ht="12.75">
      <c r="A506" s="165"/>
      <c r="B506" s="165"/>
      <c r="C506" s="159"/>
      <c r="D506" s="159"/>
      <c r="E506" s="159"/>
      <c r="F506" s="159"/>
    </row>
    <row r="507" spans="1:6" s="56" customFormat="1" ht="12.75">
      <c r="A507" s="165"/>
      <c r="B507" s="165"/>
      <c r="C507" s="159"/>
      <c r="D507" s="159"/>
      <c r="E507" s="159"/>
      <c r="F507" s="159"/>
    </row>
    <row r="508" spans="1:6" s="56" customFormat="1" ht="12.75">
      <c r="A508" s="165"/>
      <c r="B508" s="165"/>
      <c r="C508" s="159"/>
      <c r="D508" s="159"/>
      <c r="E508" s="159"/>
      <c r="F508" s="159"/>
    </row>
    <row r="509" spans="1:6" s="56" customFormat="1" ht="12.75">
      <c r="A509" s="165"/>
      <c r="B509" s="165"/>
      <c r="C509" s="159"/>
      <c r="D509" s="159"/>
      <c r="E509" s="159"/>
      <c r="F509" s="159"/>
    </row>
    <row r="510" spans="1:6" s="56" customFormat="1" ht="12.75">
      <c r="A510" s="165"/>
      <c r="B510" s="165"/>
      <c r="C510" s="159"/>
      <c r="D510" s="159"/>
      <c r="E510" s="159"/>
      <c r="F510" s="159"/>
    </row>
    <row r="511" spans="1:6" s="56" customFormat="1" ht="12.75">
      <c r="A511" s="165"/>
      <c r="B511" s="165"/>
      <c r="C511" s="159"/>
      <c r="D511" s="159"/>
      <c r="E511" s="159"/>
      <c r="F511" s="159"/>
    </row>
    <row r="512" spans="1:6" s="56" customFormat="1" ht="12.75">
      <c r="A512" s="165"/>
      <c r="B512" s="165"/>
      <c r="C512" s="159"/>
      <c r="D512" s="159"/>
      <c r="E512" s="159"/>
      <c r="F512" s="159"/>
    </row>
    <row r="513" spans="1:6" s="56" customFormat="1" ht="12.75">
      <c r="A513" s="165"/>
      <c r="B513" s="165"/>
      <c r="C513" s="159"/>
      <c r="D513" s="159"/>
      <c r="E513" s="159"/>
      <c r="F513" s="159"/>
    </row>
    <row r="514" spans="1:6" s="56" customFormat="1" ht="12.75">
      <c r="A514" s="165"/>
      <c r="B514" s="165"/>
      <c r="C514" s="159"/>
      <c r="D514" s="159"/>
      <c r="E514" s="159"/>
      <c r="F514" s="159"/>
    </row>
    <row r="515" spans="1:6" s="56" customFormat="1" ht="12.75">
      <c r="A515" s="165"/>
      <c r="B515" s="165"/>
      <c r="C515" s="159"/>
      <c r="D515" s="159"/>
      <c r="E515" s="159"/>
      <c r="F515" s="159"/>
    </row>
    <row r="516" spans="1:6" s="56" customFormat="1" ht="12.75">
      <c r="A516" s="165"/>
      <c r="B516" s="165"/>
      <c r="C516" s="159"/>
      <c r="D516" s="159"/>
      <c r="E516" s="159"/>
      <c r="F516" s="159"/>
    </row>
    <row r="517" spans="1:6" s="56" customFormat="1" ht="12.75">
      <c r="A517" s="165"/>
      <c r="B517" s="165"/>
      <c r="C517" s="159"/>
      <c r="D517" s="159"/>
      <c r="E517" s="159"/>
      <c r="F517" s="159"/>
    </row>
    <row r="518" spans="1:6" s="56" customFormat="1" ht="12.75">
      <c r="A518" s="165"/>
      <c r="B518" s="165"/>
      <c r="C518" s="159"/>
      <c r="D518" s="159"/>
      <c r="E518" s="159"/>
      <c r="F518" s="159"/>
    </row>
    <row r="519" spans="1:6" s="56" customFormat="1" ht="12.75">
      <c r="A519" s="165"/>
      <c r="B519" s="165"/>
      <c r="C519" s="159"/>
      <c r="D519" s="159"/>
      <c r="E519" s="159"/>
      <c r="F519" s="159"/>
    </row>
    <row r="520" spans="1:6" s="56" customFormat="1" ht="12.75">
      <c r="A520" s="165"/>
      <c r="B520" s="165"/>
      <c r="C520" s="159"/>
      <c r="D520" s="159"/>
      <c r="E520" s="159"/>
      <c r="F520" s="159"/>
    </row>
    <row r="521" spans="1:6" s="56" customFormat="1" ht="12.75">
      <c r="A521" s="165"/>
      <c r="B521" s="165"/>
      <c r="C521" s="159"/>
      <c r="D521" s="159"/>
      <c r="E521" s="159"/>
      <c r="F521" s="159"/>
    </row>
    <row r="522" spans="1:6" s="56" customFormat="1" ht="12.75">
      <c r="A522" s="165"/>
      <c r="B522" s="165"/>
      <c r="C522" s="159"/>
      <c r="D522" s="159"/>
      <c r="E522" s="159"/>
      <c r="F522" s="159"/>
    </row>
    <row r="523" spans="1:6" s="56" customFormat="1" ht="12.75">
      <c r="A523" s="165"/>
      <c r="B523" s="165"/>
      <c r="C523" s="159"/>
      <c r="D523" s="159"/>
      <c r="E523" s="159"/>
      <c r="F523" s="159"/>
    </row>
    <row r="524" spans="1:6" s="56" customFormat="1" ht="12.75">
      <c r="A524" s="165"/>
      <c r="B524" s="165"/>
      <c r="C524" s="159"/>
      <c r="D524" s="159"/>
      <c r="E524" s="159"/>
      <c r="F524" s="159"/>
    </row>
    <row r="525" spans="1:6" s="56" customFormat="1" ht="12.75">
      <c r="A525" s="165"/>
      <c r="B525" s="165"/>
      <c r="C525" s="159"/>
      <c r="D525" s="159"/>
      <c r="E525" s="159"/>
      <c r="F525" s="159"/>
    </row>
    <row r="526" spans="1:6" s="56" customFormat="1" ht="12.75">
      <c r="A526" s="165"/>
      <c r="B526" s="165"/>
      <c r="C526" s="159"/>
      <c r="D526" s="159"/>
      <c r="E526" s="159"/>
      <c r="F526" s="159"/>
    </row>
    <row r="527" spans="1:6" s="56" customFormat="1" ht="12.75">
      <c r="A527" s="165"/>
      <c r="B527" s="165"/>
      <c r="C527" s="159"/>
      <c r="D527" s="159"/>
      <c r="E527" s="159"/>
      <c r="F527" s="159"/>
    </row>
    <row r="528" spans="1:6" s="56" customFormat="1" ht="12.75">
      <c r="A528" s="165"/>
      <c r="B528" s="165"/>
      <c r="C528" s="159"/>
      <c r="D528" s="159"/>
      <c r="E528" s="159"/>
      <c r="F528" s="159"/>
    </row>
    <row r="529" spans="1:6" s="56" customFormat="1" ht="12.75">
      <c r="A529" s="165"/>
      <c r="B529" s="165"/>
      <c r="C529" s="159"/>
      <c r="D529" s="159"/>
      <c r="E529" s="159"/>
      <c r="F529" s="159"/>
    </row>
    <row r="530" spans="1:6" s="56" customFormat="1" ht="12.75">
      <c r="A530" s="165"/>
      <c r="B530" s="165"/>
      <c r="C530" s="159"/>
      <c r="D530" s="159"/>
      <c r="E530" s="159"/>
      <c r="F530" s="159"/>
    </row>
    <row r="531" spans="1:6" s="56" customFormat="1" ht="12.75">
      <c r="A531" s="165"/>
      <c r="B531" s="165"/>
      <c r="C531" s="159"/>
      <c r="D531" s="159"/>
      <c r="E531" s="159"/>
      <c r="F531" s="159"/>
    </row>
    <row r="532" spans="1:6" s="56" customFormat="1" ht="12.75">
      <c r="A532" s="165"/>
      <c r="B532" s="165"/>
      <c r="C532" s="159"/>
      <c r="D532" s="159"/>
      <c r="E532" s="159"/>
      <c r="F532" s="159"/>
    </row>
    <row r="533" spans="1:6" s="56" customFormat="1" ht="12.75">
      <c r="A533" s="165"/>
      <c r="B533" s="165"/>
      <c r="C533" s="159"/>
      <c r="D533" s="159"/>
      <c r="E533" s="159"/>
      <c r="F533" s="159"/>
    </row>
    <row r="534" spans="1:6" s="56" customFormat="1" ht="12.75">
      <c r="A534" s="165"/>
      <c r="B534" s="165"/>
      <c r="C534" s="159"/>
      <c r="D534" s="159"/>
      <c r="E534" s="159"/>
      <c r="F534" s="159"/>
    </row>
    <row r="535" spans="1:6" s="56" customFormat="1" ht="12.75">
      <c r="A535" s="165"/>
      <c r="B535" s="165"/>
      <c r="C535" s="159"/>
      <c r="D535" s="159"/>
      <c r="E535" s="159"/>
      <c r="F535" s="159"/>
    </row>
    <row r="536" spans="1:6" s="56" customFormat="1" ht="12.75">
      <c r="A536" s="165"/>
      <c r="B536" s="165"/>
      <c r="C536" s="159"/>
      <c r="D536" s="159"/>
      <c r="E536" s="159"/>
      <c r="F536" s="159"/>
    </row>
    <row r="537" spans="1:6" s="56" customFormat="1" ht="12.75">
      <c r="A537" s="165"/>
      <c r="B537" s="165"/>
      <c r="C537" s="159"/>
      <c r="D537" s="159"/>
      <c r="E537" s="159"/>
      <c r="F537" s="159"/>
    </row>
    <row r="538" spans="1:6" s="56" customFormat="1" ht="12.75">
      <c r="A538" s="165"/>
      <c r="B538" s="165"/>
      <c r="C538" s="159"/>
      <c r="D538" s="159"/>
      <c r="E538" s="159"/>
      <c r="F538" s="159"/>
    </row>
    <row r="539" spans="1:6" s="56" customFormat="1" ht="12.75">
      <c r="A539" s="165"/>
      <c r="B539" s="165"/>
      <c r="C539" s="159"/>
      <c r="D539" s="159"/>
      <c r="E539" s="159"/>
      <c r="F539" s="159"/>
    </row>
    <row r="540" spans="1:6" s="56" customFormat="1" ht="12.75">
      <c r="A540" s="165"/>
      <c r="B540" s="165"/>
      <c r="C540" s="159"/>
      <c r="D540" s="159"/>
      <c r="E540" s="159"/>
      <c r="F540" s="159"/>
    </row>
    <row r="541" spans="1:6" s="56" customFormat="1" ht="12.75">
      <c r="A541" s="165"/>
      <c r="B541" s="165"/>
      <c r="C541" s="159"/>
      <c r="D541" s="159"/>
      <c r="E541" s="159"/>
      <c r="F541" s="159"/>
    </row>
    <row r="542" spans="1:6" s="56" customFormat="1" ht="12.75">
      <c r="A542" s="165"/>
      <c r="B542" s="165"/>
      <c r="C542" s="159"/>
      <c r="D542" s="159"/>
      <c r="E542" s="159"/>
      <c r="F542" s="159"/>
    </row>
    <row r="543" spans="1:6" s="56" customFormat="1">
      <c r="A543" s="44"/>
      <c r="B543" s="44"/>
      <c r="C543" s="27"/>
      <c r="D543" s="27"/>
      <c r="E543" s="27"/>
      <c r="F543" s="27"/>
    </row>
    <row r="544" spans="1:6" s="56" customFormat="1">
      <c r="A544" s="44"/>
      <c r="B544" s="44"/>
      <c r="C544" s="27"/>
      <c r="D544" s="27"/>
      <c r="E544" s="27"/>
      <c r="F544" s="27"/>
    </row>
    <row r="545" spans="1:6" s="56" customFormat="1">
      <c r="A545" s="44"/>
      <c r="B545" s="44"/>
      <c r="C545" s="27"/>
      <c r="D545" s="27"/>
      <c r="E545" s="27"/>
      <c r="F545" s="27"/>
    </row>
  </sheetData>
  <mergeCells count="12">
    <mergeCell ref="B53:F53"/>
    <mergeCell ref="C1:F1"/>
    <mergeCell ref="C2:F2"/>
    <mergeCell ref="C3:F3"/>
    <mergeCell ref="C4:F4"/>
    <mergeCell ref="B6:E6"/>
    <mergeCell ref="B9:F9"/>
    <mergeCell ref="B14:F14"/>
    <mergeCell ref="B29:F29"/>
    <mergeCell ref="B38:F38"/>
    <mergeCell ref="B46:F46"/>
    <mergeCell ref="B48:F48"/>
  </mergeCells>
  <pageMargins left="1.1811023622047245" right="0.39370078740157483" top="0.78740157480314965" bottom="0.78740157480314965" header="0.31496062992125984" footer="0.31496062992125984"/>
  <pageSetup paperSize="9" scale="61"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K531"/>
  <sheetViews>
    <sheetView zoomScale="106" zoomScaleNormal="106" workbookViewId="0">
      <pane ySplit="8" topLeftCell="A9" activePane="bottomLeft" state="frozen"/>
      <selection pane="bottomLeft" activeCell="D2" sqref="C2:F4"/>
    </sheetView>
  </sheetViews>
  <sheetFormatPr defaultRowHeight="15"/>
  <cols>
    <col min="1" max="1" width="14.28515625" style="44" customWidth="1"/>
    <col min="2" max="2" width="54.5703125" style="44" customWidth="1"/>
    <col min="3" max="3" width="15.5703125" style="27" customWidth="1"/>
    <col min="4" max="4" width="19.42578125" style="27" customWidth="1"/>
    <col min="5" max="5" width="12.85546875" style="27" customWidth="1"/>
    <col min="6" max="6" width="17.5703125" style="27" customWidth="1"/>
    <col min="7" max="7" width="40.42578125" customWidth="1"/>
  </cols>
  <sheetData>
    <row r="1" spans="1:6">
      <c r="C1" s="53"/>
      <c r="D1"/>
      <c r="E1" s="551" t="s">
        <v>1163</v>
      </c>
      <c r="F1" s="551"/>
    </row>
    <row r="2" spans="1:6">
      <c r="C2" s="9"/>
      <c r="D2" s="539" t="s">
        <v>360</v>
      </c>
      <c r="E2" s="539"/>
      <c r="F2" s="539"/>
    </row>
    <row r="3" spans="1:6">
      <c r="C3" s="541" t="s">
        <v>1788</v>
      </c>
      <c r="D3" s="541"/>
      <c r="E3" s="541"/>
      <c r="F3" s="541"/>
    </row>
    <row r="4" spans="1:6">
      <c r="C4" s="541" t="s">
        <v>1787</v>
      </c>
      <c r="D4" s="541"/>
      <c r="E4" s="541"/>
      <c r="F4" s="541"/>
    </row>
    <row r="6" spans="1:6" ht="15.75">
      <c r="B6" s="561" t="s">
        <v>685</v>
      </c>
      <c r="C6" s="561"/>
      <c r="D6" s="561"/>
      <c r="E6" s="561"/>
    </row>
    <row r="8" spans="1:6" s="56" customFormat="1" ht="25.5">
      <c r="A8" s="150" t="s">
        <v>0</v>
      </c>
      <c r="B8" s="150" t="s">
        <v>70</v>
      </c>
      <c r="C8" s="151" t="s">
        <v>2</v>
      </c>
      <c r="D8" s="152" t="s">
        <v>362</v>
      </c>
      <c r="E8" s="152" t="s">
        <v>363</v>
      </c>
      <c r="F8" s="152" t="s">
        <v>364</v>
      </c>
    </row>
    <row r="9" spans="1:6" s="56" customFormat="1" ht="12.75">
      <c r="A9" s="153" t="s">
        <v>3</v>
      </c>
      <c r="B9" s="682" t="s">
        <v>686</v>
      </c>
      <c r="C9" s="682"/>
      <c r="D9" s="682"/>
      <c r="E9" s="682"/>
      <c r="F9" s="682"/>
    </row>
    <row r="10" spans="1:6" s="56" customFormat="1" ht="12.75">
      <c r="A10" s="166" t="s">
        <v>4</v>
      </c>
      <c r="B10" s="154" t="s">
        <v>687</v>
      </c>
      <c r="C10" s="155" t="s">
        <v>988</v>
      </c>
      <c r="D10" s="155">
        <v>1.5</v>
      </c>
      <c r="E10" s="155">
        <f>ROUND(D10*0.21,2)</f>
        <v>0.32</v>
      </c>
      <c r="F10" s="158">
        <f>D10+E10</f>
        <v>1.82</v>
      </c>
    </row>
    <row r="11" spans="1:6" s="56" customFormat="1" ht="12.75">
      <c r="A11" s="166" t="s">
        <v>5</v>
      </c>
      <c r="B11" s="154" t="s">
        <v>690</v>
      </c>
      <c r="C11" s="155"/>
      <c r="D11" s="155"/>
      <c r="E11" s="155"/>
      <c r="F11" s="158"/>
    </row>
    <row r="12" spans="1:6" s="56" customFormat="1" ht="12.75">
      <c r="A12" s="168" t="s">
        <v>433</v>
      </c>
      <c r="B12" s="156" t="s">
        <v>692</v>
      </c>
      <c r="C12" s="155" t="s">
        <v>172</v>
      </c>
      <c r="D12" s="155">
        <v>20</v>
      </c>
      <c r="E12" s="158">
        <f t="shared" ref="E12:E15" si="0">ROUND(D12*0.21,2)</f>
        <v>4.2</v>
      </c>
      <c r="F12" s="158">
        <f t="shared" ref="F12:F15" si="1">D12+E12</f>
        <v>24.2</v>
      </c>
    </row>
    <row r="13" spans="1:6" s="56" customFormat="1" ht="12.75">
      <c r="A13" s="169" t="s">
        <v>434</v>
      </c>
      <c r="B13" s="156" t="s">
        <v>694</v>
      </c>
      <c r="C13" s="155" t="s">
        <v>172</v>
      </c>
      <c r="D13" s="155">
        <v>14</v>
      </c>
      <c r="E13" s="155">
        <f t="shared" si="0"/>
        <v>2.94</v>
      </c>
      <c r="F13" s="158">
        <f t="shared" si="1"/>
        <v>16.940000000000001</v>
      </c>
    </row>
    <row r="14" spans="1:6" s="56" customFormat="1" ht="12.75">
      <c r="A14" s="153" t="s">
        <v>102</v>
      </c>
      <c r="B14" s="682" t="s">
        <v>695</v>
      </c>
      <c r="C14" s="682"/>
      <c r="D14" s="682"/>
      <c r="E14" s="682"/>
      <c r="F14" s="682"/>
    </row>
    <row r="15" spans="1:6" s="56" customFormat="1" ht="12.75">
      <c r="A15" s="166" t="s">
        <v>56</v>
      </c>
      <c r="B15" s="154" t="s">
        <v>709</v>
      </c>
      <c r="C15" s="155" t="s">
        <v>172</v>
      </c>
      <c r="D15" s="155">
        <v>6.4</v>
      </c>
      <c r="E15" s="155">
        <f t="shared" si="0"/>
        <v>1.34</v>
      </c>
      <c r="F15" s="158">
        <f t="shared" si="1"/>
        <v>7.74</v>
      </c>
    </row>
    <row r="16" spans="1:6" s="56" customFormat="1" ht="12.75">
      <c r="A16" s="166" t="s">
        <v>59</v>
      </c>
      <c r="B16" s="154" t="s">
        <v>710</v>
      </c>
      <c r="C16" s="157"/>
      <c r="D16" s="155"/>
      <c r="E16" s="155"/>
      <c r="F16" s="158"/>
    </row>
    <row r="17" spans="1:9" s="56" customFormat="1" ht="12.75">
      <c r="A17" s="169" t="s">
        <v>785</v>
      </c>
      <c r="B17" s="156" t="s">
        <v>711</v>
      </c>
      <c r="C17" s="155" t="s">
        <v>172</v>
      </c>
      <c r="D17" s="158">
        <v>10</v>
      </c>
      <c r="E17" s="155" t="s">
        <v>371</v>
      </c>
      <c r="F17" s="158">
        <v>10</v>
      </c>
    </row>
    <row r="18" spans="1:9" s="56" customFormat="1" ht="12.75">
      <c r="A18" s="169" t="s">
        <v>786</v>
      </c>
      <c r="B18" s="156" t="s">
        <v>1644</v>
      </c>
      <c r="C18" s="155" t="s">
        <v>172</v>
      </c>
      <c r="D18" s="158">
        <v>13</v>
      </c>
      <c r="E18" s="155">
        <f>D18*0.21</f>
        <v>2.73</v>
      </c>
      <c r="F18" s="158">
        <f>D18+E18</f>
        <v>15.73</v>
      </c>
    </row>
    <row r="19" spans="1:9" s="486" customFormat="1" ht="25.5">
      <c r="A19" s="482" t="s">
        <v>787</v>
      </c>
      <c r="B19" s="483" t="s">
        <v>713</v>
      </c>
      <c r="C19" s="484" t="s">
        <v>992</v>
      </c>
      <c r="D19" s="485">
        <v>2</v>
      </c>
      <c r="E19" s="484" t="s">
        <v>371</v>
      </c>
      <c r="F19" s="485">
        <v>2</v>
      </c>
      <c r="G19" s="525"/>
    </row>
    <row r="20" spans="1:9" s="486" customFormat="1" ht="12.75">
      <c r="A20" s="487" t="s">
        <v>1020</v>
      </c>
      <c r="B20" s="483" t="s">
        <v>715</v>
      </c>
      <c r="C20" s="484" t="s">
        <v>992</v>
      </c>
      <c r="D20" s="485">
        <v>3.5</v>
      </c>
      <c r="E20" s="484" t="s">
        <v>371</v>
      </c>
      <c r="F20" s="485">
        <v>3.5</v>
      </c>
      <c r="G20" s="526"/>
    </row>
    <row r="21" spans="1:9" s="486" customFormat="1" ht="12.75">
      <c r="A21" s="488" t="s">
        <v>1690</v>
      </c>
      <c r="B21" s="483" t="s">
        <v>717</v>
      </c>
      <c r="C21" s="484" t="s">
        <v>992</v>
      </c>
      <c r="D21" s="485">
        <v>1.5</v>
      </c>
      <c r="E21" s="484" t="s">
        <v>371</v>
      </c>
      <c r="F21" s="485">
        <v>1.5</v>
      </c>
      <c r="G21" s="526"/>
    </row>
    <row r="22" spans="1:9" s="486" customFormat="1" ht="12.75">
      <c r="A22" s="488" t="s">
        <v>1691</v>
      </c>
      <c r="B22" s="483" t="s">
        <v>719</v>
      </c>
      <c r="C22" s="484" t="s">
        <v>992</v>
      </c>
      <c r="D22" s="485">
        <v>1</v>
      </c>
      <c r="E22" s="484" t="s">
        <v>371</v>
      </c>
      <c r="F22" s="485">
        <v>1</v>
      </c>
      <c r="G22" s="526"/>
    </row>
    <row r="23" spans="1:9" s="56" customFormat="1" ht="38.25">
      <c r="A23" s="166" t="s">
        <v>136</v>
      </c>
      <c r="B23" s="156" t="s">
        <v>1253</v>
      </c>
      <c r="C23" s="155" t="s">
        <v>1255</v>
      </c>
      <c r="D23" s="158">
        <v>2.5</v>
      </c>
      <c r="E23" s="155">
        <v>0.53</v>
      </c>
      <c r="F23" s="158">
        <v>3.03</v>
      </c>
      <c r="G23" s="272"/>
    </row>
    <row r="24" spans="1:9" s="56" customFormat="1" ht="35.25">
      <c r="A24" s="166" t="s">
        <v>111</v>
      </c>
      <c r="B24" s="156" t="s">
        <v>1254</v>
      </c>
      <c r="C24" s="155" t="s">
        <v>1256</v>
      </c>
      <c r="D24" s="158">
        <v>49.65</v>
      </c>
      <c r="E24" s="155">
        <v>10.43</v>
      </c>
      <c r="F24" s="158">
        <v>60.08</v>
      </c>
      <c r="G24" s="272"/>
    </row>
    <row r="25" spans="1:9" s="56" customFormat="1" ht="12.75">
      <c r="A25" s="153" t="s">
        <v>103</v>
      </c>
      <c r="B25" s="682" t="s">
        <v>720</v>
      </c>
      <c r="C25" s="682"/>
      <c r="D25" s="682"/>
      <c r="E25" s="682"/>
      <c r="F25" s="682"/>
    </row>
    <row r="26" spans="1:9" s="56" customFormat="1" ht="25.5">
      <c r="A26" s="167" t="s">
        <v>62</v>
      </c>
      <c r="B26" s="154" t="s">
        <v>721</v>
      </c>
      <c r="C26" s="155" t="s">
        <v>984</v>
      </c>
      <c r="D26" s="158">
        <f>F26/1.21</f>
        <v>7.4380165289256199</v>
      </c>
      <c r="E26" s="155">
        <f>ROUND(D26*0.21,2)</f>
        <v>1.56</v>
      </c>
      <c r="F26" s="158">
        <v>9</v>
      </c>
      <c r="I26" s="459"/>
    </row>
    <row r="27" spans="1:9" s="56" customFormat="1" ht="12.75">
      <c r="A27" s="166" t="s">
        <v>63</v>
      </c>
      <c r="B27" s="154" t="s">
        <v>188</v>
      </c>
      <c r="C27" s="160"/>
      <c r="D27" s="158"/>
      <c r="E27" s="155"/>
      <c r="F27" s="158"/>
      <c r="I27" s="459"/>
    </row>
    <row r="28" spans="1:9" s="56" customFormat="1" ht="12.75">
      <c r="A28" s="169" t="s">
        <v>431</v>
      </c>
      <c r="B28" s="492" t="s">
        <v>1401</v>
      </c>
      <c r="C28" s="332" t="s">
        <v>1270</v>
      </c>
      <c r="D28" s="335">
        <f>F28/1.21</f>
        <v>11.570247933884298</v>
      </c>
      <c r="E28" s="335">
        <f>ROUND(D28*0.21,2)</f>
        <v>2.4300000000000002</v>
      </c>
      <c r="F28" s="335">
        <v>14</v>
      </c>
      <c r="G28" s="502"/>
      <c r="I28" s="459"/>
    </row>
    <row r="29" spans="1:9" s="56" customFormat="1" ht="12.75">
      <c r="A29" s="169" t="s">
        <v>432</v>
      </c>
      <c r="B29" s="492" t="s">
        <v>1692</v>
      </c>
      <c r="C29" s="332" t="s">
        <v>1270</v>
      </c>
      <c r="D29" s="335">
        <f t="shared" ref="D29:D30" si="2">F29/1.21</f>
        <v>14.462809917355372</v>
      </c>
      <c r="E29" s="335">
        <f t="shared" ref="E29:E30" si="3">ROUND(D29*0.21,2)</f>
        <v>3.04</v>
      </c>
      <c r="F29" s="335">
        <v>17.5</v>
      </c>
      <c r="G29" s="502"/>
      <c r="I29" s="459"/>
    </row>
    <row r="30" spans="1:9" s="56" customFormat="1" ht="12.75">
      <c r="A30" s="169" t="s">
        <v>447</v>
      </c>
      <c r="B30" s="492" t="s">
        <v>1693</v>
      </c>
      <c r="C30" s="332" t="s">
        <v>1270</v>
      </c>
      <c r="D30" s="335">
        <f t="shared" si="2"/>
        <v>1.2396694214876034</v>
      </c>
      <c r="E30" s="335">
        <f t="shared" si="3"/>
        <v>0.26</v>
      </c>
      <c r="F30" s="335">
        <v>1.5</v>
      </c>
      <c r="G30" s="502"/>
      <c r="I30" s="459"/>
    </row>
    <row r="31" spans="1:9" s="56" customFormat="1" ht="12.75">
      <c r="A31" s="153" t="s">
        <v>104</v>
      </c>
      <c r="B31" s="682" t="s">
        <v>731</v>
      </c>
      <c r="C31" s="682"/>
      <c r="D31" s="682"/>
      <c r="E31" s="682"/>
      <c r="F31" s="682"/>
      <c r="I31" s="459"/>
    </row>
    <row r="32" spans="1:9" s="56" customFormat="1" ht="12.75">
      <c r="A32" s="167" t="s">
        <v>64</v>
      </c>
      <c r="B32" s="154" t="s">
        <v>188</v>
      </c>
      <c r="C32" s="51"/>
      <c r="D32" s="51"/>
      <c r="E32" s="51"/>
      <c r="F32" s="51"/>
      <c r="I32" s="459"/>
    </row>
    <row r="33" spans="1:11" s="56" customFormat="1" ht="12.75">
      <c r="A33" s="501" t="s">
        <v>395</v>
      </c>
      <c r="B33" s="156" t="s">
        <v>1303</v>
      </c>
      <c r="C33" s="160" t="s">
        <v>87</v>
      </c>
      <c r="D33" s="158">
        <f>F33/1.21</f>
        <v>14.462809917355372</v>
      </c>
      <c r="E33" s="158">
        <f>ROUND(D33*0.21,2)</f>
        <v>3.04</v>
      </c>
      <c r="F33" s="158">
        <v>17.5</v>
      </c>
      <c r="G33" s="372"/>
      <c r="I33" s="459"/>
    </row>
    <row r="34" spans="1:11" s="56" customFormat="1" ht="12.75">
      <c r="A34" s="501" t="s">
        <v>397</v>
      </c>
      <c r="B34" s="156" t="s">
        <v>1743</v>
      </c>
      <c r="C34" s="160" t="s">
        <v>87</v>
      </c>
      <c r="D34" s="158">
        <f t="shared" ref="D34:D35" si="4">F34/1.21</f>
        <v>5.785123966942149</v>
      </c>
      <c r="E34" s="158">
        <f t="shared" ref="E34:E35" si="5">ROUND(D34*0.21,2)</f>
        <v>1.21</v>
      </c>
      <c r="F34" s="158">
        <v>7</v>
      </c>
      <c r="G34" s="372"/>
      <c r="I34" s="459"/>
    </row>
    <row r="35" spans="1:11" s="56" customFormat="1" ht="12.75">
      <c r="A35" s="501" t="s">
        <v>396</v>
      </c>
      <c r="B35" s="156" t="s">
        <v>1744</v>
      </c>
      <c r="C35" s="160" t="s">
        <v>87</v>
      </c>
      <c r="D35" s="158">
        <f t="shared" si="4"/>
        <v>3.3057851239669422</v>
      </c>
      <c r="E35" s="158">
        <f t="shared" si="5"/>
        <v>0.69</v>
      </c>
      <c r="F35" s="158">
        <v>4</v>
      </c>
      <c r="G35" s="372"/>
      <c r="I35" s="459"/>
    </row>
    <row r="36" spans="1:11" s="56" customFormat="1" ht="12.75">
      <c r="A36" s="167" t="s">
        <v>65</v>
      </c>
      <c r="B36" s="154" t="s">
        <v>1300</v>
      </c>
      <c r="C36" s="160" t="s">
        <v>959</v>
      </c>
      <c r="D36" s="155">
        <v>0.16500000000000001</v>
      </c>
      <c r="E36" s="155">
        <v>3.5000000000000003E-2</v>
      </c>
      <c r="F36" s="158">
        <v>0.2</v>
      </c>
      <c r="G36" s="295"/>
    </row>
    <row r="37" spans="1:11" s="56" customFormat="1" ht="16.5" customHeight="1">
      <c r="A37" s="153" t="s">
        <v>1209</v>
      </c>
      <c r="B37" s="682" t="s">
        <v>1210</v>
      </c>
      <c r="C37" s="682"/>
      <c r="D37" s="682"/>
      <c r="E37" s="682"/>
      <c r="F37" s="682"/>
    </row>
    <row r="38" spans="1:11" s="56" customFormat="1" ht="25.5">
      <c r="A38" s="166" t="s">
        <v>9</v>
      </c>
      <c r="B38" s="154" t="s">
        <v>1203</v>
      </c>
      <c r="C38" s="155" t="s">
        <v>944</v>
      </c>
      <c r="D38" s="158">
        <v>12</v>
      </c>
      <c r="E38" s="155" t="s">
        <v>375</v>
      </c>
      <c r="F38" s="158">
        <v>12</v>
      </c>
      <c r="G38" s="272"/>
      <c r="H38" s="310"/>
      <c r="I38" s="310"/>
      <c r="J38" s="310"/>
      <c r="K38" s="310"/>
    </row>
    <row r="39" spans="1:11" s="56" customFormat="1" ht="38.25">
      <c r="A39" s="166" t="s">
        <v>11</v>
      </c>
      <c r="B39" s="154" t="s">
        <v>1199</v>
      </c>
      <c r="C39" s="157" t="s">
        <v>944</v>
      </c>
      <c r="D39" s="158">
        <v>0</v>
      </c>
      <c r="E39" s="155" t="s">
        <v>375</v>
      </c>
      <c r="F39" s="158">
        <v>0</v>
      </c>
      <c r="G39" s="272"/>
    </row>
    <row r="40" spans="1:11" s="56" customFormat="1" ht="38.25">
      <c r="A40" s="166" t="s">
        <v>123</v>
      </c>
      <c r="B40" s="154" t="s">
        <v>1200</v>
      </c>
      <c r="C40" s="155" t="s">
        <v>944</v>
      </c>
      <c r="D40" s="158">
        <v>0</v>
      </c>
      <c r="E40" s="155" t="s">
        <v>375</v>
      </c>
      <c r="F40" s="158">
        <v>0</v>
      </c>
      <c r="G40" s="272"/>
    </row>
    <row r="41" spans="1:11" s="56" customFormat="1" ht="38.25">
      <c r="A41" s="166" t="s">
        <v>124</v>
      </c>
      <c r="B41" s="154" t="s">
        <v>1201</v>
      </c>
      <c r="C41" s="155" t="s">
        <v>944</v>
      </c>
      <c r="D41" s="158">
        <v>0</v>
      </c>
      <c r="E41" s="155" t="s">
        <v>375</v>
      </c>
      <c r="F41" s="158">
        <v>0</v>
      </c>
      <c r="G41" s="272"/>
    </row>
    <row r="42" spans="1:11" s="56" customFormat="1" ht="12.75">
      <c r="A42" s="153" t="s">
        <v>1250</v>
      </c>
      <c r="B42" s="682" t="s">
        <v>1251</v>
      </c>
      <c r="C42" s="682"/>
      <c r="D42" s="682"/>
      <c r="E42" s="682"/>
      <c r="F42" s="682"/>
    </row>
    <row r="43" spans="1:11" s="56" customFormat="1" ht="32.25" customHeight="1">
      <c r="A43" s="167" t="s">
        <v>13</v>
      </c>
      <c r="B43" s="154" t="s">
        <v>1257</v>
      </c>
      <c r="C43" s="301" t="s">
        <v>1255</v>
      </c>
      <c r="D43" s="301">
        <v>0.98</v>
      </c>
      <c r="E43" s="301">
        <v>0.21</v>
      </c>
      <c r="F43" s="301">
        <v>1.19</v>
      </c>
      <c r="G43" s="272"/>
    </row>
    <row r="44" spans="1:11" s="56" customFormat="1" ht="35.25">
      <c r="A44" s="300" t="s">
        <v>15</v>
      </c>
      <c r="B44" s="154" t="s">
        <v>1254</v>
      </c>
      <c r="C44" s="301" t="s">
        <v>1258</v>
      </c>
      <c r="D44" s="301">
        <v>5.41</v>
      </c>
      <c r="E44" s="301">
        <v>1.1399999999999999</v>
      </c>
      <c r="F44" s="301">
        <v>6.55</v>
      </c>
      <c r="G44" s="272"/>
    </row>
    <row r="45" spans="1:11" s="56" customFormat="1" ht="38.25">
      <c r="A45" s="167" t="s">
        <v>144</v>
      </c>
      <c r="B45" s="154" t="s">
        <v>1252</v>
      </c>
      <c r="C45" s="160" t="s">
        <v>87</v>
      </c>
      <c r="D45" s="155">
        <v>1.04</v>
      </c>
      <c r="E45" s="155">
        <v>0.22</v>
      </c>
      <c r="F45" s="155">
        <v>1.26</v>
      </c>
      <c r="G45" s="272"/>
    </row>
    <row r="46" spans="1:11" s="56" customFormat="1" ht="12.75">
      <c r="A46" s="327">
        <v>7</v>
      </c>
      <c r="B46" s="527" t="s">
        <v>1346</v>
      </c>
      <c r="C46" s="328"/>
      <c r="D46" s="329"/>
      <c r="E46" s="329"/>
      <c r="F46" s="329"/>
    </row>
    <row r="47" spans="1:11" s="56" customFormat="1" ht="12.75">
      <c r="A47" s="330" t="s">
        <v>16</v>
      </c>
      <c r="B47" s="331" t="s">
        <v>188</v>
      </c>
      <c r="C47" s="332"/>
      <c r="D47" s="333"/>
      <c r="E47" s="333"/>
      <c r="F47" s="333"/>
      <c r="G47" s="372"/>
    </row>
    <row r="48" spans="1:11" s="56" customFormat="1" ht="12.75">
      <c r="A48" s="334" t="s">
        <v>741</v>
      </c>
      <c r="B48" s="331" t="s">
        <v>1347</v>
      </c>
      <c r="C48" s="332" t="s">
        <v>1270</v>
      </c>
      <c r="D48" s="333">
        <v>6.61</v>
      </c>
      <c r="E48" s="333">
        <v>1.39</v>
      </c>
      <c r="F48" s="335">
        <v>8</v>
      </c>
      <c r="G48" s="372"/>
    </row>
    <row r="49" spans="1:7" s="56" customFormat="1" ht="12.75">
      <c r="A49" s="326"/>
      <c r="B49" s="278"/>
      <c r="C49" s="279"/>
      <c r="D49" s="280"/>
      <c r="E49" s="280"/>
      <c r="F49" s="280"/>
    </row>
    <row r="50" spans="1:7" s="56" customFormat="1" ht="12.75">
      <c r="A50" s="326"/>
      <c r="B50" s="278"/>
      <c r="C50" s="279"/>
      <c r="D50" s="280"/>
      <c r="E50" s="280"/>
      <c r="F50" s="280"/>
    </row>
    <row r="51" spans="1:7" s="56" customFormat="1">
      <c r="A51" s="535"/>
      <c r="B51" s="535"/>
      <c r="C51" s="535"/>
      <c r="D51" s="535"/>
      <c r="E51" s="535"/>
      <c r="F51" s="535"/>
    </row>
    <row r="52" spans="1:7" s="56" customFormat="1">
      <c r="A52" s="683" t="s">
        <v>1123</v>
      </c>
      <c r="B52" s="683"/>
      <c r="C52" s="683"/>
      <c r="D52" s="683"/>
      <c r="E52" s="683"/>
      <c r="F52" s="683"/>
      <c r="G52" s="1"/>
    </row>
    <row r="53" spans="1:7" s="56" customFormat="1">
      <c r="A53" s="553" t="s">
        <v>1694</v>
      </c>
      <c r="B53" s="553"/>
      <c r="C53" s="553"/>
      <c r="D53" s="553"/>
      <c r="E53" s="553"/>
      <c r="F53" s="553"/>
    </row>
    <row r="54" spans="1:7" s="56" customFormat="1" ht="12.75">
      <c r="A54" s="165"/>
      <c r="B54" s="165"/>
      <c r="C54" s="159"/>
      <c r="D54" s="159"/>
      <c r="E54" s="159"/>
      <c r="F54" s="159"/>
    </row>
    <row r="55" spans="1:7" s="56" customFormat="1" ht="12.75">
      <c r="A55" s="165"/>
      <c r="B55" s="165"/>
      <c r="C55" s="159"/>
      <c r="D55" s="159"/>
      <c r="E55" s="159"/>
      <c r="F55" s="159"/>
    </row>
    <row r="56" spans="1:7" s="56" customFormat="1" ht="12.75">
      <c r="A56" s="165"/>
      <c r="B56" s="165"/>
      <c r="C56" s="159"/>
      <c r="D56" s="159"/>
      <c r="E56" s="159"/>
      <c r="F56" s="159"/>
    </row>
    <row r="57" spans="1:7" s="56" customFormat="1" ht="12.75">
      <c r="A57" s="165"/>
      <c r="B57" s="165"/>
      <c r="C57" s="159"/>
      <c r="D57" s="159"/>
      <c r="E57" s="159"/>
      <c r="F57" s="159"/>
    </row>
    <row r="58" spans="1:7" s="56" customFormat="1" ht="12.75">
      <c r="A58" s="165"/>
      <c r="B58" s="165"/>
      <c r="C58" s="159"/>
      <c r="D58" s="159"/>
      <c r="E58" s="159"/>
      <c r="F58" s="159"/>
    </row>
    <row r="59" spans="1:7" s="56" customFormat="1" ht="12.75">
      <c r="A59" s="165"/>
      <c r="B59" s="165"/>
      <c r="C59" s="159"/>
      <c r="D59" s="159"/>
      <c r="E59" s="159"/>
      <c r="F59" s="159"/>
    </row>
    <row r="60" spans="1:7" s="56" customFormat="1" ht="12.75">
      <c r="A60" s="165"/>
      <c r="B60" s="165"/>
      <c r="C60" s="159"/>
      <c r="D60" s="159"/>
      <c r="E60" s="159"/>
      <c r="F60" s="159"/>
    </row>
    <row r="61" spans="1:7" s="56" customFormat="1" ht="12.75">
      <c r="A61" s="165"/>
      <c r="B61" s="165"/>
      <c r="C61" s="159"/>
      <c r="D61" s="159"/>
      <c r="E61" s="159"/>
      <c r="F61" s="159"/>
    </row>
    <row r="62" spans="1:7" s="56" customFormat="1" ht="12.75">
      <c r="A62" s="165"/>
      <c r="B62" s="165"/>
      <c r="C62" s="159"/>
      <c r="D62" s="159"/>
      <c r="E62" s="159"/>
      <c r="F62" s="159"/>
    </row>
    <row r="63" spans="1:7" s="56" customFormat="1" ht="12.75">
      <c r="A63" s="165"/>
      <c r="B63" s="165"/>
      <c r="C63" s="159"/>
      <c r="D63" s="159"/>
      <c r="E63" s="159"/>
      <c r="F63" s="159"/>
    </row>
    <row r="64" spans="1:7" s="56" customFormat="1" ht="12.75">
      <c r="A64" s="165"/>
      <c r="B64" s="165"/>
      <c r="C64" s="159"/>
      <c r="D64" s="159"/>
      <c r="E64" s="159"/>
      <c r="F64" s="159"/>
    </row>
    <row r="65" spans="1:6" s="56" customFormat="1" ht="12.75">
      <c r="A65" s="165"/>
      <c r="B65" s="165"/>
      <c r="C65" s="159"/>
      <c r="D65" s="159"/>
      <c r="E65" s="159"/>
      <c r="F65" s="159"/>
    </row>
    <row r="66" spans="1:6" s="56" customFormat="1" ht="12.75">
      <c r="A66" s="165"/>
      <c r="B66" s="165"/>
      <c r="C66" s="159"/>
      <c r="D66" s="159"/>
      <c r="E66" s="159"/>
      <c r="F66" s="159"/>
    </row>
    <row r="67" spans="1:6" s="56" customFormat="1" ht="12.75">
      <c r="A67" s="165"/>
      <c r="B67" s="165"/>
      <c r="C67" s="159"/>
      <c r="D67" s="159"/>
      <c r="E67" s="159"/>
      <c r="F67" s="159"/>
    </row>
    <row r="68" spans="1:6" s="56" customFormat="1" ht="12.75">
      <c r="A68" s="165"/>
      <c r="B68" s="165"/>
      <c r="C68" s="159"/>
      <c r="D68" s="159"/>
      <c r="E68" s="159"/>
      <c r="F68" s="159"/>
    </row>
    <row r="69" spans="1:6" s="56" customFormat="1" ht="12.75">
      <c r="A69" s="165"/>
      <c r="B69" s="165"/>
      <c r="C69" s="159"/>
      <c r="D69" s="159"/>
      <c r="E69" s="159"/>
      <c r="F69" s="159"/>
    </row>
    <row r="70" spans="1:6" s="56" customFormat="1" ht="12.75">
      <c r="A70" s="165"/>
      <c r="B70" s="165"/>
      <c r="C70" s="159"/>
      <c r="D70" s="159"/>
      <c r="E70" s="159"/>
      <c r="F70" s="159"/>
    </row>
    <row r="71" spans="1:6" s="56" customFormat="1" ht="12.75">
      <c r="A71" s="165"/>
      <c r="B71" s="165"/>
      <c r="C71" s="159"/>
      <c r="D71" s="159"/>
      <c r="E71" s="159"/>
      <c r="F71" s="159"/>
    </row>
    <row r="72" spans="1:6" s="56" customFormat="1" ht="12.75">
      <c r="A72" s="165"/>
      <c r="B72" s="165"/>
      <c r="C72" s="159"/>
      <c r="D72" s="159"/>
      <c r="E72" s="159"/>
      <c r="F72" s="159"/>
    </row>
    <row r="73" spans="1:6" s="56" customFormat="1" ht="12.75">
      <c r="A73" s="165"/>
      <c r="B73" s="165"/>
      <c r="C73" s="159"/>
      <c r="D73" s="159"/>
      <c r="E73" s="159"/>
      <c r="F73" s="159"/>
    </row>
    <row r="74" spans="1:6" s="56" customFormat="1" ht="12.75">
      <c r="A74" s="165"/>
      <c r="B74" s="165"/>
      <c r="C74" s="159"/>
      <c r="D74" s="159"/>
      <c r="E74" s="159"/>
      <c r="F74" s="159"/>
    </row>
    <row r="75" spans="1:6" s="56" customFormat="1" ht="12.75">
      <c r="A75" s="165"/>
      <c r="B75" s="165"/>
      <c r="C75" s="159"/>
      <c r="D75" s="159"/>
      <c r="E75" s="159"/>
      <c r="F75" s="159"/>
    </row>
    <row r="76" spans="1:6" s="56" customFormat="1" ht="12.75">
      <c r="A76" s="165"/>
      <c r="B76" s="165"/>
      <c r="C76" s="159"/>
      <c r="D76" s="159"/>
      <c r="E76" s="159"/>
      <c r="F76" s="159"/>
    </row>
    <row r="77" spans="1:6" s="56" customFormat="1" ht="12.75">
      <c r="A77" s="165"/>
      <c r="B77" s="165"/>
      <c r="C77" s="159"/>
      <c r="D77" s="159"/>
      <c r="E77" s="159"/>
      <c r="F77" s="159"/>
    </row>
    <row r="78" spans="1:6" s="56" customFormat="1" ht="12.75">
      <c r="A78" s="165"/>
      <c r="B78" s="165"/>
      <c r="C78" s="159"/>
      <c r="D78" s="159"/>
      <c r="E78" s="159"/>
      <c r="F78" s="159"/>
    </row>
    <row r="79" spans="1:6" s="56" customFormat="1" ht="12.75">
      <c r="A79" s="165"/>
      <c r="B79" s="165"/>
      <c r="C79" s="159"/>
      <c r="D79" s="159"/>
      <c r="E79" s="159"/>
      <c r="F79" s="159"/>
    </row>
    <row r="80" spans="1:6" s="56" customFormat="1" ht="12.75">
      <c r="A80" s="165"/>
      <c r="B80" s="165"/>
      <c r="C80" s="159"/>
      <c r="D80" s="159"/>
      <c r="E80" s="159"/>
      <c r="F80" s="159"/>
    </row>
    <row r="81" spans="1:6" s="56" customFormat="1" ht="12.75">
      <c r="A81" s="165"/>
      <c r="B81" s="165"/>
      <c r="C81" s="159"/>
      <c r="D81" s="159"/>
      <c r="E81" s="159"/>
      <c r="F81" s="159"/>
    </row>
    <row r="82" spans="1:6" s="56" customFormat="1" ht="12.75">
      <c r="A82" s="165"/>
      <c r="B82" s="165"/>
      <c r="C82" s="159"/>
      <c r="D82" s="159"/>
      <c r="E82" s="159"/>
      <c r="F82" s="159"/>
    </row>
    <row r="83" spans="1:6" s="56" customFormat="1" ht="12.75">
      <c r="A83" s="165"/>
      <c r="B83" s="165"/>
      <c r="C83" s="159"/>
      <c r="D83" s="159"/>
      <c r="E83" s="159"/>
      <c r="F83" s="159"/>
    </row>
    <row r="84" spans="1:6" s="56" customFormat="1" ht="12.75">
      <c r="A84" s="165"/>
      <c r="B84" s="165"/>
      <c r="C84" s="159"/>
      <c r="D84" s="159"/>
      <c r="E84" s="159"/>
      <c r="F84" s="159"/>
    </row>
    <row r="85" spans="1:6" s="56" customFormat="1" ht="12.75">
      <c r="A85" s="165"/>
      <c r="B85" s="165"/>
      <c r="C85" s="159"/>
      <c r="D85" s="159"/>
      <c r="E85" s="159"/>
      <c r="F85" s="159"/>
    </row>
    <row r="86" spans="1:6" s="56" customFormat="1" ht="12.75">
      <c r="A86" s="165"/>
      <c r="B86" s="165"/>
      <c r="C86" s="159"/>
      <c r="D86" s="159"/>
      <c r="E86" s="159"/>
      <c r="F86" s="159"/>
    </row>
    <row r="87" spans="1:6" s="56" customFormat="1" ht="12.75">
      <c r="A87" s="165"/>
      <c r="B87" s="165"/>
      <c r="C87" s="159"/>
      <c r="D87" s="159"/>
      <c r="E87" s="159"/>
      <c r="F87" s="159"/>
    </row>
    <row r="88" spans="1:6" s="56" customFormat="1" ht="12.75">
      <c r="A88" s="165"/>
      <c r="B88" s="165"/>
      <c r="C88" s="159"/>
      <c r="D88" s="159"/>
      <c r="E88" s="159"/>
      <c r="F88" s="159"/>
    </row>
    <row r="89" spans="1:6" s="56" customFormat="1" ht="12.75">
      <c r="A89" s="165"/>
      <c r="B89" s="165"/>
      <c r="C89" s="159"/>
      <c r="D89" s="159"/>
      <c r="E89" s="159"/>
      <c r="F89" s="159"/>
    </row>
    <row r="90" spans="1:6" s="56" customFormat="1" ht="12.75">
      <c r="A90" s="165"/>
      <c r="B90" s="165"/>
      <c r="C90" s="159"/>
      <c r="D90" s="159"/>
      <c r="E90" s="159"/>
      <c r="F90" s="159"/>
    </row>
    <row r="91" spans="1:6" s="56" customFormat="1" ht="12.75">
      <c r="A91" s="165"/>
      <c r="B91" s="165"/>
      <c r="C91" s="159"/>
      <c r="D91" s="159"/>
      <c r="E91" s="159"/>
      <c r="F91" s="159"/>
    </row>
    <row r="92" spans="1:6" s="56" customFormat="1" ht="12.75">
      <c r="A92" s="165"/>
      <c r="B92" s="165"/>
      <c r="C92" s="159"/>
      <c r="D92" s="159"/>
      <c r="E92" s="159"/>
      <c r="F92" s="159"/>
    </row>
    <row r="93" spans="1:6" s="56" customFormat="1" ht="12.75">
      <c r="A93" s="165"/>
      <c r="B93" s="165"/>
      <c r="C93" s="159"/>
      <c r="D93" s="159"/>
      <c r="E93" s="159"/>
      <c r="F93" s="159"/>
    </row>
    <row r="94" spans="1:6" s="56" customFormat="1" ht="12.75">
      <c r="A94" s="165"/>
      <c r="B94" s="165"/>
      <c r="C94" s="159"/>
      <c r="D94" s="159"/>
      <c r="E94" s="159"/>
      <c r="F94" s="159"/>
    </row>
    <row r="95" spans="1:6" s="56" customFormat="1" ht="12.75">
      <c r="A95" s="165"/>
      <c r="B95" s="165"/>
      <c r="C95" s="159"/>
      <c r="D95" s="159"/>
      <c r="E95" s="159"/>
      <c r="F95" s="159"/>
    </row>
    <row r="96" spans="1:6" s="56" customFormat="1" ht="12.75">
      <c r="A96" s="165"/>
      <c r="B96" s="165"/>
      <c r="C96" s="159"/>
      <c r="D96" s="159"/>
      <c r="E96" s="159"/>
      <c r="F96" s="159"/>
    </row>
    <row r="97" spans="1:6" s="56" customFormat="1" ht="12.75">
      <c r="A97" s="165"/>
      <c r="B97" s="165"/>
      <c r="C97" s="159"/>
      <c r="D97" s="159"/>
      <c r="E97" s="159"/>
      <c r="F97" s="159"/>
    </row>
    <row r="98" spans="1:6" s="56" customFormat="1" ht="12.75">
      <c r="A98" s="165"/>
      <c r="B98" s="165"/>
      <c r="C98" s="159"/>
      <c r="D98" s="159"/>
      <c r="E98" s="159"/>
      <c r="F98" s="159"/>
    </row>
    <row r="99" spans="1:6" s="56" customFormat="1" ht="12.75">
      <c r="A99" s="165"/>
      <c r="B99" s="165"/>
      <c r="C99" s="159"/>
      <c r="D99" s="159"/>
      <c r="E99" s="159"/>
      <c r="F99" s="159"/>
    </row>
    <row r="100" spans="1:6" s="56" customFormat="1" ht="12.75">
      <c r="A100" s="165"/>
      <c r="B100" s="165"/>
      <c r="C100" s="159"/>
      <c r="D100" s="159"/>
      <c r="E100" s="159"/>
      <c r="F100" s="159"/>
    </row>
    <row r="101" spans="1:6" s="56" customFormat="1" ht="12.75">
      <c r="A101" s="165"/>
      <c r="B101" s="165"/>
      <c r="C101" s="159"/>
      <c r="D101" s="159"/>
      <c r="E101" s="159"/>
      <c r="F101" s="159"/>
    </row>
    <row r="102" spans="1:6" s="56" customFormat="1" ht="12.75">
      <c r="A102" s="165"/>
      <c r="B102" s="165"/>
      <c r="C102" s="159"/>
      <c r="D102" s="159"/>
      <c r="E102" s="159"/>
      <c r="F102" s="159"/>
    </row>
    <row r="103" spans="1:6" s="56" customFormat="1" ht="12.75">
      <c r="A103" s="165"/>
      <c r="B103" s="165"/>
      <c r="C103" s="159"/>
      <c r="D103" s="159"/>
      <c r="E103" s="159"/>
      <c r="F103" s="159"/>
    </row>
    <row r="104" spans="1:6" s="56" customFormat="1" ht="12.75">
      <c r="A104" s="165"/>
      <c r="B104" s="165"/>
      <c r="C104" s="159"/>
      <c r="D104" s="159"/>
      <c r="E104" s="159"/>
      <c r="F104" s="159"/>
    </row>
    <row r="105" spans="1:6" s="56" customFormat="1" ht="12.75">
      <c r="A105" s="165"/>
      <c r="B105" s="165"/>
      <c r="C105" s="159"/>
      <c r="D105" s="159"/>
      <c r="E105" s="159"/>
      <c r="F105" s="159"/>
    </row>
    <row r="106" spans="1:6" s="56" customFormat="1" ht="12.75">
      <c r="A106" s="165"/>
      <c r="B106" s="165"/>
      <c r="C106" s="159"/>
      <c r="D106" s="159"/>
      <c r="E106" s="159"/>
      <c r="F106" s="159"/>
    </row>
    <row r="107" spans="1:6" s="56" customFormat="1" ht="12.75">
      <c r="A107" s="165"/>
      <c r="B107" s="165"/>
      <c r="C107" s="159"/>
      <c r="D107" s="159"/>
      <c r="E107" s="159"/>
      <c r="F107" s="159"/>
    </row>
    <row r="108" spans="1:6" s="56" customFormat="1" ht="12.75">
      <c r="A108" s="165"/>
      <c r="B108" s="165"/>
      <c r="C108" s="159"/>
      <c r="D108" s="159"/>
      <c r="E108" s="159"/>
      <c r="F108" s="159"/>
    </row>
    <row r="109" spans="1:6" s="56" customFormat="1" ht="12.75">
      <c r="A109" s="165"/>
      <c r="B109" s="165"/>
      <c r="C109" s="159"/>
      <c r="D109" s="159"/>
      <c r="E109" s="159"/>
      <c r="F109" s="159"/>
    </row>
    <row r="110" spans="1:6" s="56" customFormat="1" ht="12.75">
      <c r="A110" s="165"/>
      <c r="B110" s="165"/>
      <c r="C110" s="159"/>
      <c r="D110" s="159"/>
      <c r="E110" s="159"/>
      <c r="F110" s="159"/>
    </row>
    <row r="111" spans="1:6" s="56" customFormat="1" ht="12.75">
      <c r="A111" s="165"/>
      <c r="B111" s="165"/>
      <c r="C111" s="159"/>
      <c r="D111" s="159"/>
      <c r="E111" s="159"/>
      <c r="F111" s="159"/>
    </row>
    <row r="112" spans="1:6" s="56" customFormat="1" ht="12.75">
      <c r="A112" s="165"/>
      <c r="B112" s="165"/>
      <c r="C112" s="159"/>
      <c r="D112" s="159"/>
      <c r="E112" s="159"/>
      <c r="F112" s="159"/>
    </row>
    <row r="113" spans="1:6" s="56" customFormat="1" ht="12.75">
      <c r="A113" s="165"/>
      <c r="B113" s="165"/>
      <c r="C113" s="159"/>
      <c r="D113" s="159"/>
      <c r="E113" s="159"/>
      <c r="F113" s="159"/>
    </row>
    <row r="114" spans="1:6" s="56" customFormat="1" ht="12.75">
      <c r="A114" s="165"/>
      <c r="B114" s="165"/>
      <c r="C114" s="159"/>
      <c r="D114" s="159"/>
      <c r="E114" s="159"/>
      <c r="F114" s="159"/>
    </row>
    <row r="115" spans="1:6" s="56" customFormat="1" ht="12.75">
      <c r="A115" s="165"/>
      <c r="B115" s="165"/>
      <c r="C115" s="159"/>
      <c r="D115" s="159"/>
      <c r="E115" s="159"/>
      <c r="F115" s="159"/>
    </row>
    <row r="116" spans="1:6" s="56" customFormat="1" ht="12.75">
      <c r="A116" s="165"/>
      <c r="B116" s="165"/>
      <c r="C116" s="159"/>
      <c r="D116" s="159"/>
      <c r="E116" s="159"/>
      <c r="F116" s="159"/>
    </row>
    <row r="117" spans="1:6" s="56" customFormat="1" ht="12.75">
      <c r="A117" s="165"/>
      <c r="B117" s="165"/>
      <c r="C117" s="159"/>
      <c r="D117" s="159"/>
      <c r="E117" s="159"/>
      <c r="F117" s="159"/>
    </row>
    <row r="118" spans="1:6" s="56" customFormat="1" ht="12.75">
      <c r="A118" s="165"/>
      <c r="B118" s="165"/>
      <c r="C118" s="159"/>
      <c r="D118" s="159"/>
      <c r="E118" s="159"/>
      <c r="F118" s="159"/>
    </row>
    <row r="119" spans="1:6" s="56" customFormat="1" ht="12.75">
      <c r="A119" s="165"/>
      <c r="B119" s="165"/>
      <c r="C119" s="159"/>
      <c r="D119" s="159"/>
      <c r="E119" s="159"/>
      <c r="F119" s="159"/>
    </row>
    <row r="120" spans="1:6" s="56" customFormat="1" ht="12.75">
      <c r="A120" s="165"/>
      <c r="B120" s="165"/>
      <c r="C120" s="159"/>
      <c r="D120" s="159"/>
      <c r="E120" s="159"/>
      <c r="F120" s="159"/>
    </row>
    <row r="121" spans="1:6" s="56" customFormat="1" ht="12.75">
      <c r="A121" s="165"/>
      <c r="B121" s="165"/>
      <c r="C121" s="159"/>
      <c r="D121" s="159"/>
      <c r="E121" s="159"/>
      <c r="F121" s="159"/>
    </row>
    <row r="122" spans="1:6" s="56" customFormat="1" ht="12.75">
      <c r="A122" s="165"/>
      <c r="B122" s="165"/>
      <c r="C122" s="159"/>
      <c r="D122" s="159"/>
      <c r="E122" s="159"/>
      <c r="F122" s="159"/>
    </row>
    <row r="123" spans="1:6" s="56" customFormat="1" ht="12.75">
      <c r="A123" s="165"/>
      <c r="B123" s="165"/>
      <c r="C123" s="159"/>
      <c r="D123" s="159"/>
      <c r="E123" s="159"/>
      <c r="F123" s="159"/>
    </row>
    <row r="124" spans="1:6" s="56" customFormat="1" ht="12.75">
      <c r="A124" s="165"/>
      <c r="B124" s="165"/>
      <c r="C124" s="159"/>
      <c r="D124" s="159"/>
      <c r="E124" s="159"/>
      <c r="F124" s="159"/>
    </row>
    <row r="125" spans="1:6" s="56" customFormat="1" ht="12.75">
      <c r="A125" s="165"/>
      <c r="B125" s="165"/>
      <c r="C125" s="159"/>
      <c r="D125" s="159"/>
      <c r="E125" s="159"/>
      <c r="F125" s="159"/>
    </row>
    <row r="126" spans="1:6" s="56" customFormat="1" ht="12.75">
      <c r="A126" s="165"/>
      <c r="B126" s="165"/>
      <c r="C126" s="159"/>
      <c r="D126" s="159"/>
      <c r="E126" s="159"/>
      <c r="F126" s="159"/>
    </row>
    <row r="127" spans="1:6" s="56" customFormat="1" ht="12.75">
      <c r="A127" s="165"/>
      <c r="B127" s="165"/>
      <c r="C127" s="159"/>
      <c r="D127" s="159"/>
      <c r="E127" s="159"/>
      <c r="F127" s="159"/>
    </row>
    <row r="128" spans="1:6" s="56" customFormat="1" ht="12.75">
      <c r="A128" s="165"/>
      <c r="B128" s="165"/>
      <c r="C128" s="159"/>
      <c r="D128" s="159"/>
      <c r="E128" s="159"/>
      <c r="F128" s="159"/>
    </row>
    <row r="129" spans="1:6" s="56" customFormat="1" ht="12.75">
      <c r="A129" s="165"/>
      <c r="B129" s="165"/>
      <c r="C129" s="159"/>
      <c r="D129" s="159"/>
      <c r="E129" s="159"/>
      <c r="F129" s="159"/>
    </row>
    <row r="130" spans="1:6" s="56" customFormat="1" ht="12.75">
      <c r="A130" s="165"/>
      <c r="B130" s="165"/>
      <c r="C130" s="159"/>
      <c r="D130" s="159"/>
      <c r="E130" s="159"/>
      <c r="F130" s="159"/>
    </row>
    <row r="131" spans="1:6" s="56" customFormat="1" ht="12.75">
      <c r="A131" s="165"/>
      <c r="B131" s="165"/>
      <c r="C131" s="159"/>
      <c r="D131" s="159"/>
      <c r="E131" s="159"/>
      <c r="F131" s="159"/>
    </row>
    <row r="132" spans="1:6" s="56" customFormat="1" ht="12.75">
      <c r="A132" s="165"/>
      <c r="B132" s="165"/>
      <c r="C132" s="159"/>
      <c r="D132" s="159"/>
      <c r="E132" s="159"/>
      <c r="F132" s="159"/>
    </row>
    <row r="133" spans="1:6" s="56" customFormat="1" ht="12.75">
      <c r="A133" s="165"/>
      <c r="B133" s="165"/>
      <c r="C133" s="159"/>
      <c r="D133" s="159"/>
      <c r="E133" s="159"/>
      <c r="F133" s="159"/>
    </row>
    <row r="134" spans="1:6" s="56" customFormat="1" ht="12.75">
      <c r="A134" s="165"/>
      <c r="B134" s="165"/>
      <c r="C134" s="159"/>
      <c r="D134" s="159"/>
      <c r="E134" s="159"/>
      <c r="F134" s="159"/>
    </row>
    <row r="135" spans="1:6" s="56" customFormat="1" ht="12.75">
      <c r="A135" s="165"/>
      <c r="B135" s="165"/>
      <c r="C135" s="159"/>
      <c r="D135" s="159"/>
      <c r="E135" s="159"/>
      <c r="F135" s="159"/>
    </row>
    <row r="136" spans="1:6" s="56" customFormat="1" ht="12.75">
      <c r="A136" s="165"/>
      <c r="B136" s="165"/>
      <c r="C136" s="159"/>
      <c r="D136" s="159"/>
      <c r="E136" s="159"/>
      <c r="F136" s="159"/>
    </row>
    <row r="137" spans="1:6" s="56" customFormat="1" ht="12.75">
      <c r="A137" s="165"/>
      <c r="B137" s="165"/>
      <c r="C137" s="159"/>
      <c r="D137" s="159"/>
      <c r="E137" s="159"/>
      <c r="F137" s="159"/>
    </row>
    <row r="138" spans="1:6" s="56" customFormat="1" ht="12.75">
      <c r="A138" s="165"/>
      <c r="B138" s="165"/>
      <c r="C138" s="159"/>
      <c r="D138" s="159"/>
      <c r="E138" s="159"/>
      <c r="F138" s="159"/>
    </row>
    <row r="139" spans="1:6" s="56" customFormat="1" ht="12.75">
      <c r="A139" s="165"/>
      <c r="B139" s="165"/>
      <c r="C139" s="159"/>
      <c r="D139" s="159"/>
      <c r="E139" s="159"/>
      <c r="F139" s="159"/>
    </row>
    <row r="140" spans="1:6" s="56" customFormat="1" ht="12.75">
      <c r="A140" s="165"/>
      <c r="B140" s="165"/>
      <c r="C140" s="159"/>
      <c r="D140" s="159"/>
      <c r="E140" s="159"/>
      <c r="F140" s="159"/>
    </row>
    <row r="141" spans="1:6" s="56" customFormat="1" ht="12.75">
      <c r="A141" s="165"/>
      <c r="B141" s="165"/>
      <c r="C141" s="159"/>
      <c r="D141" s="159"/>
      <c r="E141" s="159"/>
      <c r="F141" s="159"/>
    </row>
    <row r="142" spans="1:6" s="56" customFormat="1" ht="12.75">
      <c r="A142" s="165"/>
      <c r="B142" s="165"/>
      <c r="C142" s="159"/>
      <c r="D142" s="159"/>
      <c r="E142" s="159"/>
      <c r="F142" s="159"/>
    </row>
    <row r="143" spans="1:6" s="56" customFormat="1" ht="12.75">
      <c r="A143" s="165"/>
      <c r="B143" s="165"/>
      <c r="C143" s="159"/>
      <c r="D143" s="159"/>
      <c r="E143" s="159"/>
      <c r="F143" s="159"/>
    </row>
    <row r="144" spans="1:6" s="56" customFormat="1" ht="12.75">
      <c r="A144" s="165"/>
      <c r="B144" s="165"/>
      <c r="C144" s="159"/>
      <c r="D144" s="159"/>
      <c r="E144" s="159"/>
      <c r="F144" s="159"/>
    </row>
    <row r="145" spans="1:6" s="56" customFormat="1" ht="12.75">
      <c r="A145" s="165"/>
      <c r="B145" s="165"/>
      <c r="C145" s="159"/>
      <c r="D145" s="159"/>
      <c r="E145" s="159"/>
      <c r="F145" s="159"/>
    </row>
    <row r="146" spans="1:6" s="56" customFormat="1" ht="12.75">
      <c r="A146" s="165"/>
      <c r="B146" s="165"/>
      <c r="C146" s="159"/>
      <c r="D146" s="159"/>
      <c r="E146" s="159"/>
      <c r="F146" s="159"/>
    </row>
    <row r="147" spans="1:6" s="56" customFormat="1" ht="12.75">
      <c r="A147" s="165"/>
      <c r="B147" s="165"/>
      <c r="C147" s="159"/>
      <c r="D147" s="159"/>
      <c r="E147" s="159"/>
      <c r="F147" s="159"/>
    </row>
    <row r="148" spans="1:6" s="56" customFormat="1" ht="12.75">
      <c r="A148" s="165"/>
      <c r="B148" s="165"/>
      <c r="C148" s="159"/>
      <c r="D148" s="159"/>
      <c r="E148" s="159"/>
      <c r="F148" s="159"/>
    </row>
    <row r="149" spans="1:6" s="56" customFormat="1" ht="12.75">
      <c r="A149" s="165"/>
      <c r="B149" s="165"/>
      <c r="C149" s="159"/>
      <c r="D149" s="159"/>
      <c r="E149" s="159"/>
      <c r="F149" s="159"/>
    </row>
    <row r="150" spans="1:6" s="56" customFormat="1" ht="12.75">
      <c r="A150" s="165"/>
      <c r="B150" s="165"/>
      <c r="C150" s="159"/>
      <c r="D150" s="159"/>
      <c r="E150" s="159"/>
      <c r="F150" s="159"/>
    </row>
    <row r="151" spans="1:6" s="56" customFormat="1" ht="12.75">
      <c r="A151" s="165"/>
      <c r="B151" s="165"/>
      <c r="C151" s="159"/>
      <c r="D151" s="159"/>
      <c r="E151" s="159"/>
      <c r="F151" s="159"/>
    </row>
    <row r="152" spans="1:6" s="56" customFormat="1" ht="12.75">
      <c r="A152" s="165"/>
      <c r="B152" s="165"/>
      <c r="C152" s="159"/>
      <c r="D152" s="159"/>
      <c r="E152" s="159"/>
      <c r="F152" s="159"/>
    </row>
    <row r="153" spans="1:6" s="56" customFormat="1" ht="12.75">
      <c r="A153" s="165"/>
      <c r="B153" s="165"/>
      <c r="C153" s="159"/>
      <c r="D153" s="159"/>
      <c r="E153" s="159"/>
      <c r="F153" s="159"/>
    </row>
    <row r="154" spans="1:6" s="56" customFormat="1" ht="12.75">
      <c r="A154" s="165"/>
      <c r="B154" s="165"/>
      <c r="C154" s="159"/>
      <c r="D154" s="159"/>
      <c r="E154" s="159"/>
      <c r="F154" s="159"/>
    </row>
    <row r="155" spans="1:6" s="56" customFormat="1" ht="12.75">
      <c r="A155" s="165"/>
      <c r="B155" s="165"/>
      <c r="C155" s="159"/>
      <c r="D155" s="159"/>
      <c r="E155" s="159"/>
      <c r="F155" s="159"/>
    </row>
    <row r="156" spans="1:6" s="56" customFormat="1" ht="12.75">
      <c r="A156" s="165"/>
      <c r="B156" s="165"/>
      <c r="C156" s="159"/>
      <c r="D156" s="159"/>
      <c r="E156" s="159"/>
      <c r="F156" s="159"/>
    </row>
    <row r="157" spans="1:6" s="56" customFormat="1" ht="12.75">
      <c r="A157" s="165"/>
      <c r="B157" s="165"/>
      <c r="C157" s="159"/>
      <c r="D157" s="159"/>
      <c r="E157" s="159"/>
      <c r="F157" s="159"/>
    </row>
    <row r="158" spans="1:6" s="56" customFormat="1" ht="12.75">
      <c r="A158" s="165"/>
      <c r="B158" s="165"/>
      <c r="C158" s="159"/>
      <c r="D158" s="159"/>
      <c r="E158" s="159"/>
      <c r="F158" s="159"/>
    </row>
    <row r="159" spans="1:6" s="56" customFormat="1" ht="12.75">
      <c r="A159" s="165"/>
      <c r="B159" s="165"/>
      <c r="C159" s="159"/>
      <c r="D159" s="159"/>
      <c r="E159" s="159"/>
      <c r="F159" s="159"/>
    </row>
    <row r="160" spans="1:6" s="56" customFormat="1" ht="12.75">
      <c r="A160" s="165"/>
      <c r="B160" s="165"/>
      <c r="C160" s="159"/>
      <c r="D160" s="159"/>
      <c r="E160" s="159"/>
      <c r="F160" s="159"/>
    </row>
    <row r="161" spans="1:6" s="56" customFormat="1" ht="12.75">
      <c r="A161" s="165"/>
      <c r="B161" s="165"/>
      <c r="C161" s="159"/>
      <c r="D161" s="159"/>
      <c r="E161" s="159"/>
      <c r="F161" s="159"/>
    </row>
    <row r="162" spans="1:6" s="56" customFormat="1" ht="12.75">
      <c r="A162" s="165"/>
      <c r="B162" s="165"/>
      <c r="C162" s="159"/>
      <c r="D162" s="159"/>
      <c r="E162" s="159"/>
      <c r="F162" s="159"/>
    </row>
    <row r="163" spans="1:6" s="56" customFormat="1" ht="12.75">
      <c r="A163" s="165"/>
      <c r="B163" s="165"/>
      <c r="C163" s="159"/>
      <c r="D163" s="159"/>
      <c r="E163" s="159"/>
      <c r="F163" s="159"/>
    </row>
    <row r="164" spans="1:6" s="56" customFormat="1" ht="12.75">
      <c r="A164" s="165"/>
      <c r="B164" s="165"/>
      <c r="C164" s="159"/>
      <c r="D164" s="159"/>
      <c r="E164" s="159"/>
      <c r="F164" s="159"/>
    </row>
    <row r="165" spans="1:6" s="56" customFormat="1" ht="12.75">
      <c r="A165" s="165"/>
      <c r="B165" s="165"/>
      <c r="C165" s="159"/>
      <c r="D165" s="159"/>
      <c r="E165" s="159"/>
      <c r="F165" s="159"/>
    </row>
    <row r="166" spans="1:6" s="56" customFormat="1" ht="12.75">
      <c r="A166" s="165"/>
      <c r="B166" s="165"/>
      <c r="C166" s="159"/>
      <c r="D166" s="159"/>
      <c r="E166" s="159"/>
      <c r="F166" s="159"/>
    </row>
    <row r="167" spans="1:6" s="56" customFormat="1" ht="12.75">
      <c r="A167" s="165"/>
      <c r="B167" s="165"/>
      <c r="C167" s="159"/>
      <c r="D167" s="159"/>
      <c r="E167" s="159"/>
      <c r="F167" s="159"/>
    </row>
    <row r="168" spans="1:6" s="56" customFormat="1" ht="12.75">
      <c r="A168" s="165"/>
      <c r="B168" s="165"/>
      <c r="C168" s="159"/>
      <c r="D168" s="159"/>
      <c r="E168" s="159"/>
      <c r="F168" s="159"/>
    </row>
    <row r="169" spans="1:6" s="56" customFormat="1" ht="12.75">
      <c r="A169" s="165"/>
      <c r="B169" s="165"/>
      <c r="C169" s="159"/>
      <c r="D169" s="159"/>
      <c r="E169" s="159"/>
      <c r="F169" s="159"/>
    </row>
    <row r="170" spans="1:6" s="56" customFormat="1" ht="12.75">
      <c r="A170" s="165"/>
      <c r="B170" s="165"/>
      <c r="C170" s="159"/>
      <c r="D170" s="159"/>
      <c r="E170" s="159"/>
      <c r="F170" s="159"/>
    </row>
    <row r="171" spans="1:6" s="56" customFormat="1" ht="12.75">
      <c r="A171" s="165"/>
      <c r="B171" s="165"/>
      <c r="C171" s="159"/>
      <c r="D171" s="159"/>
      <c r="E171" s="159"/>
      <c r="F171" s="159"/>
    </row>
    <row r="172" spans="1:6" s="56" customFormat="1" ht="12.75">
      <c r="A172" s="165"/>
      <c r="B172" s="165"/>
      <c r="C172" s="159"/>
      <c r="D172" s="159"/>
      <c r="E172" s="159"/>
      <c r="F172" s="159"/>
    </row>
    <row r="173" spans="1:6" s="56" customFormat="1" ht="12.75">
      <c r="A173" s="165"/>
      <c r="B173" s="165"/>
      <c r="C173" s="159"/>
      <c r="D173" s="159"/>
      <c r="E173" s="159"/>
      <c r="F173" s="159"/>
    </row>
    <row r="174" spans="1:6" s="56" customFormat="1" ht="12.75">
      <c r="A174" s="165"/>
      <c r="B174" s="165"/>
      <c r="C174" s="159"/>
      <c r="D174" s="159"/>
      <c r="E174" s="159"/>
      <c r="F174" s="159"/>
    </row>
    <row r="175" spans="1:6" s="56" customFormat="1" ht="12.75">
      <c r="A175" s="165"/>
      <c r="B175" s="165"/>
      <c r="C175" s="159"/>
      <c r="D175" s="159"/>
      <c r="E175" s="159"/>
      <c r="F175" s="159"/>
    </row>
    <row r="176" spans="1:6" s="56" customFormat="1" ht="12.75">
      <c r="A176" s="165"/>
      <c r="B176" s="165"/>
      <c r="C176" s="159"/>
      <c r="D176" s="159"/>
      <c r="E176" s="159"/>
      <c r="F176" s="159"/>
    </row>
    <row r="177" spans="1:6" s="56" customFormat="1" ht="12.75">
      <c r="A177" s="165"/>
      <c r="B177" s="165"/>
      <c r="C177" s="159"/>
      <c r="D177" s="159"/>
      <c r="E177" s="159"/>
      <c r="F177" s="159"/>
    </row>
    <row r="178" spans="1:6" s="56" customFormat="1" ht="12.75">
      <c r="A178" s="165"/>
      <c r="B178" s="165"/>
      <c r="C178" s="159"/>
      <c r="D178" s="159"/>
      <c r="E178" s="159"/>
      <c r="F178" s="159"/>
    </row>
    <row r="179" spans="1:6" s="56" customFormat="1" ht="12.75">
      <c r="A179" s="165"/>
      <c r="B179" s="165"/>
      <c r="C179" s="159"/>
      <c r="D179" s="159"/>
      <c r="E179" s="159"/>
      <c r="F179" s="159"/>
    </row>
    <row r="180" spans="1:6" s="56" customFormat="1" ht="12.75">
      <c r="A180" s="165"/>
      <c r="B180" s="165"/>
      <c r="C180" s="159"/>
      <c r="D180" s="159"/>
      <c r="E180" s="159"/>
      <c r="F180" s="159"/>
    </row>
    <row r="181" spans="1:6" s="56" customFormat="1" ht="12.75">
      <c r="A181" s="165"/>
      <c r="B181" s="165"/>
      <c r="C181" s="159"/>
      <c r="D181" s="159"/>
      <c r="E181" s="159"/>
      <c r="F181" s="159"/>
    </row>
    <row r="182" spans="1:6" s="56" customFormat="1" ht="12.75">
      <c r="A182" s="165"/>
      <c r="B182" s="165"/>
      <c r="C182" s="159"/>
      <c r="D182" s="159"/>
      <c r="E182" s="159"/>
      <c r="F182" s="159"/>
    </row>
    <row r="183" spans="1:6" s="56" customFormat="1" ht="12.75">
      <c r="A183" s="165"/>
      <c r="B183" s="165"/>
      <c r="C183" s="159"/>
      <c r="D183" s="159"/>
      <c r="E183" s="159"/>
      <c r="F183" s="159"/>
    </row>
    <row r="184" spans="1:6" s="56" customFormat="1" ht="12.75">
      <c r="A184" s="165"/>
      <c r="B184" s="165"/>
      <c r="C184" s="159"/>
      <c r="D184" s="159"/>
      <c r="E184" s="159"/>
      <c r="F184" s="159"/>
    </row>
    <row r="185" spans="1:6" s="56" customFormat="1" ht="12.75">
      <c r="A185" s="165"/>
      <c r="B185" s="165"/>
      <c r="C185" s="159"/>
      <c r="D185" s="159"/>
      <c r="E185" s="159"/>
      <c r="F185" s="159"/>
    </row>
    <row r="186" spans="1:6" s="56" customFormat="1" ht="12.75">
      <c r="A186" s="165"/>
      <c r="B186" s="165"/>
      <c r="C186" s="159"/>
      <c r="D186" s="159"/>
      <c r="E186" s="159"/>
      <c r="F186" s="159"/>
    </row>
    <row r="187" spans="1:6" s="56" customFormat="1" ht="12.75">
      <c r="A187" s="165"/>
      <c r="B187" s="165"/>
      <c r="C187" s="159"/>
      <c r="D187" s="159"/>
      <c r="E187" s="159"/>
      <c r="F187" s="159"/>
    </row>
    <row r="188" spans="1:6" s="56" customFormat="1" ht="12.75">
      <c r="A188" s="165"/>
      <c r="B188" s="165"/>
      <c r="C188" s="159"/>
      <c r="D188" s="159"/>
      <c r="E188" s="159"/>
      <c r="F188" s="159"/>
    </row>
    <row r="189" spans="1:6" s="56" customFormat="1" ht="12.75">
      <c r="A189" s="165"/>
      <c r="B189" s="165"/>
      <c r="C189" s="159"/>
      <c r="D189" s="159"/>
      <c r="E189" s="159"/>
      <c r="F189" s="159"/>
    </row>
    <row r="190" spans="1:6" s="56" customFormat="1" ht="12.75">
      <c r="A190" s="165"/>
      <c r="B190" s="165"/>
      <c r="C190" s="159"/>
      <c r="D190" s="159"/>
      <c r="E190" s="159"/>
      <c r="F190" s="159"/>
    </row>
    <row r="191" spans="1:6" s="56" customFormat="1" ht="12.75">
      <c r="A191" s="165"/>
      <c r="B191" s="165"/>
      <c r="C191" s="159"/>
      <c r="D191" s="159"/>
      <c r="E191" s="159"/>
      <c r="F191" s="159"/>
    </row>
    <row r="192" spans="1:6" s="56" customFormat="1" ht="12.75">
      <c r="A192" s="165"/>
      <c r="B192" s="165"/>
      <c r="C192" s="159"/>
      <c r="D192" s="159"/>
      <c r="E192" s="159"/>
      <c r="F192" s="159"/>
    </row>
    <row r="193" spans="1:6" s="56" customFormat="1" ht="12.75">
      <c r="A193" s="165"/>
      <c r="B193" s="165"/>
      <c r="C193" s="159"/>
      <c r="D193" s="159"/>
      <c r="E193" s="159"/>
      <c r="F193" s="159"/>
    </row>
    <row r="194" spans="1:6" s="56" customFormat="1" ht="12.75">
      <c r="A194" s="165"/>
      <c r="B194" s="165"/>
      <c r="C194" s="159"/>
      <c r="D194" s="159"/>
      <c r="E194" s="159"/>
      <c r="F194" s="159"/>
    </row>
    <row r="195" spans="1:6" s="56" customFormat="1" ht="12.75">
      <c r="A195" s="165"/>
      <c r="B195" s="165"/>
      <c r="C195" s="159"/>
      <c r="D195" s="159"/>
      <c r="E195" s="159"/>
      <c r="F195" s="159"/>
    </row>
    <row r="196" spans="1:6" s="56" customFormat="1" ht="12.75">
      <c r="A196" s="165"/>
      <c r="B196" s="165"/>
      <c r="C196" s="159"/>
      <c r="D196" s="159"/>
      <c r="E196" s="159"/>
      <c r="F196" s="159"/>
    </row>
    <row r="197" spans="1:6" s="56" customFormat="1" ht="12.75">
      <c r="A197" s="165"/>
      <c r="B197" s="165"/>
      <c r="C197" s="159"/>
      <c r="D197" s="159"/>
      <c r="E197" s="159"/>
      <c r="F197" s="159"/>
    </row>
    <row r="198" spans="1:6" s="56" customFormat="1" ht="12.75">
      <c r="A198" s="165"/>
      <c r="B198" s="165"/>
      <c r="C198" s="159"/>
      <c r="D198" s="159"/>
      <c r="E198" s="159"/>
      <c r="F198" s="159"/>
    </row>
    <row r="199" spans="1:6" s="56" customFormat="1" ht="12.75">
      <c r="A199" s="165"/>
      <c r="B199" s="165"/>
      <c r="C199" s="159"/>
      <c r="D199" s="159"/>
      <c r="E199" s="159"/>
      <c r="F199" s="159"/>
    </row>
    <row r="200" spans="1:6" s="56" customFormat="1" ht="12.75">
      <c r="A200" s="165"/>
      <c r="B200" s="165"/>
      <c r="C200" s="159"/>
      <c r="D200" s="159"/>
      <c r="E200" s="159"/>
      <c r="F200" s="159"/>
    </row>
    <row r="201" spans="1:6" s="56" customFormat="1" ht="12.75">
      <c r="A201" s="165"/>
      <c r="B201" s="165"/>
      <c r="C201" s="159"/>
      <c r="D201" s="159"/>
      <c r="E201" s="159"/>
      <c r="F201" s="159"/>
    </row>
    <row r="202" spans="1:6" s="56" customFormat="1" ht="12.75">
      <c r="A202" s="165"/>
      <c r="B202" s="165"/>
      <c r="C202" s="159"/>
      <c r="D202" s="159"/>
      <c r="E202" s="159"/>
      <c r="F202" s="159"/>
    </row>
    <row r="203" spans="1:6" s="56" customFormat="1" ht="12.75">
      <c r="A203" s="165"/>
      <c r="B203" s="165"/>
      <c r="C203" s="159"/>
      <c r="D203" s="159"/>
      <c r="E203" s="159"/>
      <c r="F203" s="159"/>
    </row>
    <row r="204" spans="1:6" s="56" customFormat="1" ht="12.75">
      <c r="A204" s="165"/>
      <c r="B204" s="165"/>
      <c r="C204" s="159"/>
      <c r="D204" s="159"/>
      <c r="E204" s="159"/>
      <c r="F204" s="159"/>
    </row>
    <row r="205" spans="1:6" s="56" customFormat="1" ht="12.75">
      <c r="A205" s="165"/>
      <c r="B205" s="165"/>
      <c r="C205" s="159"/>
      <c r="D205" s="159"/>
      <c r="E205" s="159"/>
      <c r="F205" s="159"/>
    </row>
    <row r="206" spans="1:6" s="56" customFormat="1" ht="12.75">
      <c r="A206" s="165"/>
      <c r="B206" s="165"/>
      <c r="C206" s="159"/>
      <c r="D206" s="159"/>
      <c r="E206" s="159"/>
      <c r="F206" s="159"/>
    </row>
    <row r="207" spans="1:6" s="56" customFormat="1" ht="12.75">
      <c r="A207" s="165"/>
      <c r="B207" s="165"/>
      <c r="C207" s="159"/>
      <c r="D207" s="159"/>
      <c r="E207" s="159"/>
      <c r="F207" s="159"/>
    </row>
    <row r="208" spans="1:6" s="56" customFormat="1" ht="12.75">
      <c r="A208" s="165"/>
      <c r="B208" s="165"/>
      <c r="C208" s="159"/>
      <c r="D208" s="159"/>
      <c r="E208" s="159"/>
      <c r="F208" s="159"/>
    </row>
    <row r="209" spans="1:6" s="56" customFormat="1" ht="12.75">
      <c r="A209" s="165"/>
      <c r="B209" s="165"/>
      <c r="C209" s="159"/>
      <c r="D209" s="159"/>
      <c r="E209" s="159"/>
      <c r="F209" s="159"/>
    </row>
    <row r="210" spans="1:6" s="56" customFormat="1" ht="12.75">
      <c r="A210" s="165"/>
      <c r="B210" s="165"/>
      <c r="C210" s="159"/>
      <c r="D210" s="159"/>
      <c r="E210" s="159"/>
      <c r="F210" s="159"/>
    </row>
    <row r="211" spans="1:6" s="56" customFormat="1" ht="12.75">
      <c r="A211" s="165"/>
      <c r="B211" s="165"/>
      <c r="C211" s="159"/>
      <c r="D211" s="159"/>
      <c r="E211" s="159"/>
      <c r="F211" s="159"/>
    </row>
    <row r="212" spans="1:6" s="56" customFormat="1" ht="12.75">
      <c r="A212" s="165"/>
      <c r="B212" s="165"/>
      <c r="C212" s="159"/>
      <c r="D212" s="159"/>
      <c r="E212" s="159"/>
      <c r="F212" s="159"/>
    </row>
    <row r="213" spans="1:6" s="56" customFormat="1" ht="12.75">
      <c r="A213" s="165"/>
      <c r="B213" s="165"/>
      <c r="C213" s="159"/>
      <c r="D213" s="159"/>
      <c r="E213" s="159"/>
      <c r="F213" s="159"/>
    </row>
    <row r="214" spans="1:6" s="56" customFormat="1" ht="12.75">
      <c r="A214" s="165"/>
      <c r="B214" s="165"/>
      <c r="C214" s="159"/>
      <c r="D214" s="159"/>
      <c r="E214" s="159"/>
      <c r="F214" s="159"/>
    </row>
    <row r="215" spans="1:6" s="56" customFormat="1" ht="12.75">
      <c r="A215" s="165"/>
      <c r="B215" s="165"/>
      <c r="C215" s="159"/>
      <c r="D215" s="159"/>
      <c r="E215" s="159"/>
      <c r="F215" s="159"/>
    </row>
    <row r="216" spans="1:6" s="56" customFormat="1" ht="12.75">
      <c r="A216" s="165"/>
      <c r="B216" s="165"/>
      <c r="C216" s="159"/>
      <c r="D216" s="159"/>
      <c r="E216" s="159"/>
      <c r="F216" s="159"/>
    </row>
    <row r="217" spans="1:6" s="56" customFormat="1" ht="12.75">
      <c r="A217" s="165"/>
      <c r="B217" s="165"/>
      <c r="C217" s="159"/>
      <c r="D217" s="159"/>
      <c r="E217" s="159"/>
      <c r="F217" s="159"/>
    </row>
    <row r="218" spans="1:6" s="56" customFormat="1" ht="12.75">
      <c r="A218" s="165"/>
      <c r="B218" s="165"/>
      <c r="C218" s="159"/>
      <c r="D218" s="159"/>
      <c r="E218" s="159"/>
      <c r="F218" s="159"/>
    </row>
    <row r="219" spans="1:6" s="56" customFormat="1" ht="12.75">
      <c r="A219" s="165"/>
      <c r="B219" s="165"/>
      <c r="C219" s="159"/>
      <c r="D219" s="159"/>
      <c r="E219" s="159"/>
      <c r="F219" s="159"/>
    </row>
    <row r="220" spans="1:6" s="56" customFormat="1" ht="12.75">
      <c r="A220" s="165"/>
      <c r="B220" s="165"/>
      <c r="C220" s="159"/>
      <c r="D220" s="159"/>
      <c r="E220" s="159"/>
      <c r="F220" s="159"/>
    </row>
    <row r="221" spans="1:6" s="56" customFormat="1" ht="12.75">
      <c r="A221" s="165"/>
      <c r="B221" s="165"/>
      <c r="C221" s="159"/>
      <c r="D221" s="159"/>
      <c r="E221" s="159"/>
      <c r="F221" s="159"/>
    </row>
    <row r="222" spans="1:6" s="56" customFormat="1" ht="12.75">
      <c r="A222" s="165"/>
      <c r="B222" s="165"/>
      <c r="C222" s="159"/>
      <c r="D222" s="159"/>
      <c r="E222" s="159"/>
      <c r="F222" s="159"/>
    </row>
    <row r="223" spans="1:6" s="56" customFormat="1" ht="12.75">
      <c r="A223" s="165"/>
      <c r="B223" s="165"/>
      <c r="C223" s="159"/>
      <c r="D223" s="159"/>
      <c r="E223" s="159"/>
      <c r="F223" s="159"/>
    </row>
    <row r="224" spans="1:6" s="56" customFormat="1" ht="12.75">
      <c r="A224" s="165"/>
      <c r="B224" s="165"/>
      <c r="C224" s="159"/>
      <c r="D224" s="159"/>
      <c r="E224" s="159"/>
      <c r="F224" s="159"/>
    </row>
    <row r="225" spans="1:6" s="56" customFormat="1" ht="12.75">
      <c r="A225" s="165"/>
      <c r="B225" s="165"/>
      <c r="C225" s="159"/>
      <c r="D225" s="159"/>
      <c r="E225" s="159"/>
      <c r="F225" s="159"/>
    </row>
    <row r="226" spans="1:6" s="56" customFormat="1" ht="12.75">
      <c r="A226" s="165"/>
      <c r="B226" s="165"/>
      <c r="C226" s="159"/>
      <c r="D226" s="159"/>
      <c r="E226" s="159"/>
      <c r="F226" s="159"/>
    </row>
    <row r="227" spans="1:6" s="56" customFormat="1" ht="12.75">
      <c r="A227" s="165"/>
      <c r="B227" s="165"/>
      <c r="C227" s="159"/>
      <c r="D227" s="159"/>
      <c r="E227" s="159"/>
      <c r="F227" s="159"/>
    </row>
    <row r="228" spans="1:6" s="56" customFormat="1" ht="12.75">
      <c r="A228" s="165"/>
      <c r="B228" s="165"/>
      <c r="C228" s="159"/>
      <c r="D228" s="159"/>
      <c r="E228" s="159"/>
      <c r="F228" s="159"/>
    </row>
    <row r="229" spans="1:6" s="56" customFormat="1" ht="12.75">
      <c r="A229" s="165"/>
      <c r="B229" s="165"/>
      <c r="C229" s="159"/>
      <c r="D229" s="159"/>
      <c r="E229" s="159"/>
      <c r="F229" s="159"/>
    </row>
    <row r="230" spans="1:6" s="56" customFormat="1" ht="12.75">
      <c r="A230" s="165"/>
      <c r="B230" s="165"/>
      <c r="C230" s="159"/>
      <c r="D230" s="159"/>
      <c r="E230" s="159"/>
      <c r="F230" s="159"/>
    </row>
    <row r="231" spans="1:6" s="56" customFormat="1" ht="12.75">
      <c r="A231" s="165"/>
      <c r="B231" s="165"/>
      <c r="C231" s="159"/>
      <c r="D231" s="159"/>
      <c r="E231" s="159"/>
      <c r="F231" s="159"/>
    </row>
    <row r="232" spans="1:6" s="56" customFormat="1" ht="12.75">
      <c r="A232" s="165"/>
      <c r="B232" s="165"/>
      <c r="C232" s="159"/>
      <c r="D232" s="159"/>
      <c r="E232" s="159"/>
      <c r="F232" s="159"/>
    </row>
    <row r="233" spans="1:6" s="56" customFormat="1" ht="12.75">
      <c r="A233" s="165"/>
      <c r="B233" s="165"/>
      <c r="C233" s="159"/>
      <c r="D233" s="159"/>
      <c r="E233" s="159"/>
      <c r="F233" s="159"/>
    </row>
    <row r="234" spans="1:6" s="56" customFormat="1" ht="12.75">
      <c r="A234" s="165"/>
      <c r="B234" s="165"/>
      <c r="C234" s="159"/>
      <c r="D234" s="159"/>
      <c r="E234" s="159"/>
      <c r="F234" s="159"/>
    </row>
    <row r="235" spans="1:6" s="56" customFormat="1" ht="12.75">
      <c r="A235" s="165"/>
      <c r="B235" s="165"/>
      <c r="C235" s="159"/>
      <c r="D235" s="159"/>
      <c r="E235" s="159"/>
      <c r="F235" s="159"/>
    </row>
    <row r="236" spans="1:6" s="56" customFormat="1" ht="12.75">
      <c r="A236" s="165"/>
      <c r="B236" s="165"/>
      <c r="C236" s="159"/>
      <c r="D236" s="159"/>
      <c r="E236" s="159"/>
      <c r="F236" s="159"/>
    </row>
    <row r="237" spans="1:6" s="56" customFormat="1" ht="12.75">
      <c r="A237" s="165"/>
      <c r="B237" s="165"/>
      <c r="C237" s="159"/>
      <c r="D237" s="159"/>
      <c r="E237" s="159"/>
      <c r="F237" s="159"/>
    </row>
    <row r="238" spans="1:6" s="56" customFormat="1" ht="12.75">
      <c r="A238" s="165"/>
      <c r="B238" s="165"/>
      <c r="C238" s="159"/>
      <c r="D238" s="159"/>
      <c r="E238" s="159"/>
      <c r="F238" s="159"/>
    </row>
    <row r="239" spans="1:6" s="56" customFormat="1" ht="12.75">
      <c r="A239" s="165"/>
      <c r="B239" s="165"/>
      <c r="C239" s="159"/>
      <c r="D239" s="159"/>
      <c r="E239" s="159"/>
      <c r="F239" s="159"/>
    </row>
    <row r="240" spans="1:6" s="56" customFormat="1" ht="12.75">
      <c r="A240" s="165"/>
      <c r="B240" s="165"/>
      <c r="C240" s="159"/>
      <c r="D240" s="159"/>
      <c r="E240" s="159"/>
      <c r="F240" s="159"/>
    </row>
    <row r="241" spans="1:6" s="56" customFormat="1" ht="12.75">
      <c r="A241" s="165"/>
      <c r="B241" s="165"/>
      <c r="C241" s="159"/>
      <c r="D241" s="159"/>
      <c r="E241" s="159"/>
      <c r="F241" s="159"/>
    </row>
    <row r="242" spans="1:6" s="56" customFormat="1" ht="12.75">
      <c r="A242" s="165"/>
      <c r="B242" s="165"/>
      <c r="C242" s="159"/>
      <c r="D242" s="159"/>
      <c r="E242" s="159"/>
      <c r="F242" s="159"/>
    </row>
    <row r="243" spans="1:6" s="56" customFormat="1" ht="12.75">
      <c r="A243" s="165"/>
      <c r="B243" s="165"/>
      <c r="C243" s="159"/>
      <c r="D243" s="159"/>
      <c r="E243" s="159"/>
      <c r="F243" s="159"/>
    </row>
    <row r="244" spans="1:6" s="56" customFormat="1" ht="12.75">
      <c r="A244" s="165"/>
      <c r="B244" s="165"/>
      <c r="C244" s="159"/>
      <c r="D244" s="159"/>
      <c r="E244" s="159"/>
      <c r="F244" s="159"/>
    </row>
    <row r="245" spans="1:6" s="56" customFormat="1" ht="12.75">
      <c r="A245" s="165"/>
      <c r="B245" s="165"/>
      <c r="C245" s="159"/>
      <c r="D245" s="159"/>
      <c r="E245" s="159"/>
      <c r="F245" s="159"/>
    </row>
    <row r="246" spans="1:6" s="56" customFormat="1" ht="12.75">
      <c r="A246" s="165"/>
      <c r="B246" s="165"/>
      <c r="C246" s="159"/>
      <c r="D246" s="159"/>
      <c r="E246" s="159"/>
      <c r="F246" s="159"/>
    </row>
    <row r="247" spans="1:6" s="56" customFormat="1" ht="12.75">
      <c r="A247" s="165"/>
      <c r="B247" s="165"/>
      <c r="C247" s="159"/>
      <c r="D247" s="159"/>
      <c r="E247" s="159"/>
      <c r="F247" s="159"/>
    </row>
    <row r="248" spans="1:6" s="56" customFormat="1" ht="12.75">
      <c r="A248" s="165"/>
      <c r="B248" s="165"/>
      <c r="C248" s="159"/>
      <c r="D248" s="159"/>
      <c r="E248" s="159"/>
      <c r="F248" s="159"/>
    </row>
    <row r="249" spans="1:6" s="56" customFormat="1" ht="12.75">
      <c r="A249" s="165"/>
      <c r="B249" s="165"/>
      <c r="C249" s="159"/>
      <c r="D249" s="159"/>
      <c r="E249" s="159"/>
      <c r="F249" s="159"/>
    </row>
    <row r="250" spans="1:6" s="56" customFormat="1" ht="12.75">
      <c r="A250" s="165"/>
      <c r="B250" s="165"/>
      <c r="C250" s="159"/>
      <c r="D250" s="159"/>
      <c r="E250" s="159"/>
      <c r="F250" s="159"/>
    </row>
    <row r="251" spans="1:6" s="56" customFormat="1" ht="12.75">
      <c r="A251" s="165"/>
      <c r="B251" s="165"/>
      <c r="C251" s="159"/>
      <c r="D251" s="159"/>
      <c r="E251" s="159"/>
      <c r="F251" s="159"/>
    </row>
    <row r="252" spans="1:6" s="56" customFormat="1" ht="12.75">
      <c r="A252" s="165"/>
      <c r="B252" s="165"/>
      <c r="C252" s="159"/>
      <c r="D252" s="159"/>
      <c r="E252" s="159"/>
      <c r="F252" s="159"/>
    </row>
    <row r="253" spans="1:6" s="56" customFormat="1" ht="12.75">
      <c r="A253" s="165"/>
      <c r="B253" s="165"/>
      <c r="C253" s="159"/>
      <c r="D253" s="159"/>
      <c r="E253" s="159"/>
      <c r="F253" s="159"/>
    </row>
    <row r="254" spans="1:6" s="56" customFormat="1" ht="12.75">
      <c r="A254" s="165"/>
      <c r="B254" s="165"/>
      <c r="C254" s="159"/>
      <c r="D254" s="159"/>
      <c r="E254" s="159"/>
      <c r="F254" s="159"/>
    </row>
    <row r="255" spans="1:6" s="56" customFormat="1" ht="12.75">
      <c r="A255" s="165"/>
      <c r="B255" s="165"/>
      <c r="C255" s="159"/>
      <c r="D255" s="159"/>
      <c r="E255" s="159"/>
      <c r="F255" s="159"/>
    </row>
    <row r="256" spans="1:6" s="56" customFormat="1" ht="12.75">
      <c r="A256" s="165"/>
      <c r="B256" s="165"/>
      <c r="C256" s="159"/>
      <c r="D256" s="159"/>
      <c r="E256" s="159"/>
      <c r="F256" s="159"/>
    </row>
    <row r="257" spans="1:6" s="56" customFormat="1" ht="12.75">
      <c r="A257" s="165"/>
      <c r="B257" s="165"/>
      <c r="C257" s="159"/>
      <c r="D257" s="159"/>
      <c r="E257" s="159"/>
      <c r="F257" s="159"/>
    </row>
    <row r="258" spans="1:6" s="56" customFormat="1" ht="12.75">
      <c r="A258" s="165"/>
      <c r="B258" s="165"/>
      <c r="C258" s="159"/>
      <c r="D258" s="159"/>
      <c r="E258" s="159"/>
      <c r="F258" s="159"/>
    </row>
    <row r="259" spans="1:6" s="56" customFormat="1" ht="12.75">
      <c r="A259" s="165"/>
      <c r="B259" s="165"/>
      <c r="C259" s="159"/>
      <c r="D259" s="159"/>
      <c r="E259" s="159"/>
      <c r="F259" s="159"/>
    </row>
    <row r="260" spans="1:6" s="56" customFormat="1" ht="12.75">
      <c r="A260" s="165"/>
      <c r="B260" s="165"/>
      <c r="C260" s="159"/>
      <c r="D260" s="159"/>
      <c r="E260" s="159"/>
      <c r="F260" s="159"/>
    </row>
    <row r="261" spans="1:6" s="56" customFormat="1" ht="12.75">
      <c r="A261" s="165"/>
      <c r="B261" s="165"/>
      <c r="C261" s="159"/>
      <c r="D261" s="159"/>
      <c r="E261" s="159"/>
      <c r="F261" s="159"/>
    </row>
    <row r="262" spans="1:6" s="56" customFormat="1" ht="12.75">
      <c r="A262" s="165"/>
      <c r="B262" s="165"/>
      <c r="C262" s="159"/>
      <c r="D262" s="159"/>
      <c r="E262" s="159"/>
      <c r="F262" s="159"/>
    </row>
    <row r="263" spans="1:6" s="56" customFormat="1" ht="12.75">
      <c r="A263" s="165"/>
      <c r="B263" s="165"/>
      <c r="C263" s="159"/>
      <c r="D263" s="159"/>
      <c r="E263" s="159"/>
      <c r="F263" s="159"/>
    </row>
    <row r="264" spans="1:6" s="56" customFormat="1" ht="12.75">
      <c r="A264" s="165"/>
      <c r="B264" s="165"/>
      <c r="C264" s="159"/>
      <c r="D264" s="159"/>
      <c r="E264" s="159"/>
      <c r="F264" s="159"/>
    </row>
    <row r="265" spans="1:6" s="56" customFormat="1" ht="12.75">
      <c r="A265" s="165"/>
      <c r="B265" s="165"/>
      <c r="C265" s="159"/>
      <c r="D265" s="159"/>
      <c r="E265" s="159"/>
      <c r="F265" s="159"/>
    </row>
    <row r="266" spans="1:6" s="56" customFormat="1" ht="12.75">
      <c r="A266" s="165"/>
      <c r="B266" s="165"/>
      <c r="C266" s="159"/>
      <c r="D266" s="159"/>
      <c r="E266" s="159"/>
      <c r="F266" s="159"/>
    </row>
    <row r="267" spans="1:6" s="56" customFormat="1" ht="12.75">
      <c r="A267" s="165"/>
      <c r="B267" s="165"/>
      <c r="C267" s="159"/>
      <c r="D267" s="159"/>
      <c r="E267" s="159"/>
      <c r="F267" s="159"/>
    </row>
    <row r="268" spans="1:6" s="56" customFormat="1" ht="12.75">
      <c r="A268" s="165"/>
      <c r="B268" s="165"/>
      <c r="C268" s="159"/>
      <c r="D268" s="159"/>
      <c r="E268" s="159"/>
      <c r="F268" s="159"/>
    </row>
    <row r="269" spans="1:6" s="56" customFormat="1" ht="12.75">
      <c r="A269" s="165"/>
      <c r="B269" s="165"/>
      <c r="C269" s="159"/>
      <c r="D269" s="159"/>
      <c r="E269" s="159"/>
      <c r="F269" s="159"/>
    </row>
    <row r="270" spans="1:6" s="56" customFormat="1" ht="12.75">
      <c r="A270" s="165"/>
      <c r="B270" s="165"/>
      <c r="C270" s="159"/>
      <c r="D270" s="159"/>
      <c r="E270" s="159"/>
      <c r="F270" s="159"/>
    </row>
    <row r="271" spans="1:6" s="56" customFormat="1" ht="12.75">
      <c r="A271" s="165"/>
      <c r="B271" s="165"/>
      <c r="C271" s="159"/>
      <c r="D271" s="159"/>
      <c r="E271" s="159"/>
      <c r="F271" s="159"/>
    </row>
    <row r="272" spans="1:6" s="56" customFormat="1" ht="12.75">
      <c r="A272" s="165"/>
      <c r="B272" s="165"/>
      <c r="C272" s="159"/>
      <c r="D272" s="159"/>
      <c r="E272" s="159"/>
      <c r="F272" s="159"/>
    </row>
    <row r="273" spans="1:6" s="56" customFormat="1" ht="12.75">
      <c r="A273" s="165"/>
      <c r="B273" s="165"/>
      <c r="C273" s="159"/>
      <c r="D273" s="159"/>
      <c r="E273" s="159"/>
      <c r="F273" s="159"/>
    </row>
    <row r="274" spans="1:6" s="56" customFormat="1" ht="12.75">
      <c r="A274" s="165"/>
      <c r="B274" s="165"/>
      <c r="C274" s="159"/>
      <c r="D274" s="159"/>
      <c r="E274" s="159"/>
      <c r="F274" s="159"/>
    </row>
    <row r="275" spans="1:6" s="56" customFormat="1" ht="12.75">
      <c r="A275" s="165"/>
      <c r="B275" s="165"/>
      <c r="C275" s="159"/>
      <c r="D275" s="159"/>
      <c r="E275" s="159"/>
      <c r="F275" s="159"/>
    </row>
    <row r="276" spans="1:6" s="56" customFormat="1" ht="12.75">
      <c r="A276" s="165"/>
      <c r="B276" s="165"/>
      <c r="C276" s="159"/>
      <c r="D276" s="159"/>
      <c r="E276" s="159"/>
      <c r="F276" s="159"/>
    </row>
    <row r="277" spans="1:6" s="56" customFormat="1" ht="12.75">
      <c r="A277" s="165"/>
      <c r="B277" s="165"/>
      <c r="C277" s="159"/>
      <c r="D277" s="159"/>
      <c r="E277" s="159"/>
      <c r="F277" s="159"/>
    </row>
    <row r="278" spans="1:6" s="56" customFormat="1" ht="12.75">
      <c r="A278" s="165"/>
      <c r="B278" s="165"/>
      <c r="C278" s="159"/>
      <c r="D278" s="159"/>
      <c r="E278" s="159"/>
      <c r="F278" s="159"/>
    </row>
    <row r="279" spans="1:6" s="56" customFormat="1" ht="12.75">
      <c r="A279" s="165"/>
      <c r="B279" s="165"/>
      <c r="C279" s="159"/>
      <c r="D279" s="159"/>
      <c r="E279" s="159"/>
      <c r="F279" s="159"/>
    </row>
    <row r="280" spans="1:6" s="56" customFormat="1" ht="12.75">
      <c r="A280" s="165"/>
      <c r="B280" s="165"/>
      <c r="C280" s="159"/>
      <c r="D280" s="159"/>
      <c r="E280" s="159"/>
      <c r="F280" s="159"/>
    </row>
    <row r="281" spans="1:6" s="56" customFormat="1" ht="12.75">
      <c r="A281" s="165"/>
      <c r="B281" s="165"/>
      <c r="C281" s="159"/>
      <c r="D281" s="159"/>
      <c r="E281" s="159"/>
      <c r="F281" s="159"/>
    </row>
    <row r="282" spans="1:6" s="56" customFormat="1" ht="12.75">
      <c r="A282" s="165"/>
      <c r="B282" s="165"/>
      <c r="C282" s="159"/>
      <c r="D282" s="159"/>
      <c r="E282" s="159"/>
      <c r="F282" s="159"/>
    </row>
    <row r="283" spans="1:6" s="56" customFormat="1" ht="12.75">
      <c r="A283" s="165"/>
      <c r="B283" s="165"/>
      <c r="C283" s="159"/>
      <c r="D283" s="159"/>
      <c r="E283" s="159"/>
      <c r="F283" s="159"/>
    </row>
    <row r="284" spans="1:6" s="56" customFormat="1" ht="12.75">
      <c r="A284" s="165"/>
      <c r="B284" s="165"/>
      <c r="C284" s="159"/>
      <c r="D284" s="159"/>
      <c r="E284" s="159"/>
      <c r="F284" s="159"/>
    </row>
    <row r="285" spans="1:6" s="56" customFormat="1" ht="12.75">
      <c r="A285" s="165"/>
      <c r="B285" s="165"/>
      <c r="C285" s="159"/>
      <c r="D285" s="159"/>
      <c r="E285" s="159"/>
      <c r="F285" s="159"/>
    </row>
    <row r="286" spans="1:6" s="56" customFormat="1" ht="12.75">
      <c r="A286" s="165"/>
      <c r="B286" s="165"/>
      <c r="C286" s="159"/>
      <c r="D286" s="159"/>
      <c r="E286" s="159"/>
      <c r="F286" s="159"/>
    </row>
    <row r="287" spans="1:6" s="56" customFormat="1" ht="12.75">
      <c r="A287" s="165"/>
      <c r="B287" s="165"/>
      <c r="C287" s="159"/>
      <c r="D287" s="159"/>
      <c r="E287" s="159"/>
      <c r="F287" s="159"/>
    </row>
    <row r="288" spans="1:6" s="56" customFormat="1" ht="12.75">
      <c r="A288" s="165"/>
      <c r="B288" s="165"/>
      <c r="C288" s="159"/>
      <c r="D288" s="159"/>
      <c r="E288" s="159"/>
      <c r="F288" s="159"/>
    </row>
    <row r="289" spans="1:6" s="56" customFormat="1" ht="12.75">
      <c r="A289" s="165"/>
      <c r="B289" s="165"/>
      <c r="C289" s="159"/>
      <c r="D289" s="159"/>
      <c r="E289" s="159"/>
      <c r="F289" s="159"/>
    </row>
    <row r="290" spans="1:6" s="56" customFormat="1" ht="12.75">
      <c r="A290" s="165"/>
      <c r="B290" s="165"/>
      <c r="C290" s="159"/>
      <c r="D290" s="159"/>
      <c r="E290" s="159"/>
      <c r="F290" s="159"/>
    </row>
    <row r="291" spans="1:6" s="56" customFormat="1" ht="12.75">
      <c r="A291" s="165"/>
      <c r="B291" s="165"/>
      <c r="C291" s="159"/>
      <c r="D291" s="159"/>
      <c r="E291" s="159"/>
      <c r="F291" s="159"/>
    </row>
    <row r="292" spans="1:6" s="56" customFormat="1" ht="12.75">
      <c r="A292" s="165"/>
      <c r="B292" s="165"/>
      <c r="C292" s="159"/>
      <c r="D292" s="159"/>
      <c r="E292" s="159"/>
      <c r="F292" s="159"/>
    </row>
    <row r="293" spans="1:6" s="56" customFormat="1" ht="12.75">
      <c r="A293" s="165"/>
      <c r="B293" s="165"/>
      <c r="C293" s="159"/>
      <c r="D293" s="159"/>
      <c r="E293" s="159"/>
      <c r="F293" s="159"/>
    </row>
    <row r="294" spans="1:6" s="56" customFormat="1" ht="12.75">
      <c r="A294" s="165"/>
      <c r="B294" s="165"/>
      <c r="C294" s="159"/>
      <c r="D294" s="159"/>
      <c r="E294" s="159"/>
      <c r="F294" s="159"/>
    </row>
    <row r="295" spans="1:6" s="56" customFormat="1" ht="12.75">
      <c r="A295" s="165"/>
      <c r="B295" s="165"/>
      <c r="C295" s="159"/>
      <c r="D295" s="159"/>
      <c r="E295" s="159"/>
      <c r="F295" s="159"/>
    </row>
    <row r="296" spans="1:6" s="56" customFormat="1" ht="12.75">
      <c r="A296" s="165"/>
      <c r="B296" s="165"/>
      <c r="C296" s="159"/>
      <c r="D296" s="159"/>
      <c r="E296" s="159"/>
      <c r="F296" s="159"/>
    </row>
    <row r="297" spans="1:6" s="56" customFormat="1" ht="12.75">
      <c r="A297" s="165"/>
      <c r="B297" s="165"/>
      <c r="C297" s="159"/>
      <c r="D297" s="159"/>
      <c r="E297" s="159"/>
      <c r="F297" s="159"/>
    </row>
    <row r="298" spans="1:6" s="56" customFormat="1" ht="12.75">
      <c r="A298" s="165"/>
      <c r="B298" s="165"/>
      <c r="C298" s="159"/>
      <c r="D298" s="159"/>
      <c r="E298" s="159"/>
      <c r="F298" s="159"/>
    </row>
    <row r="299" spans="1:6" s="56" customFormat="1" ht="12.75">
      <c r="A299" s="165"/>
      <c r="B299" s="165"/>
      <c r="C299" s="159"/>
      <c r="D299" s="159"/>
      <c r="E299" s="159"/>
      <c r="F299" s="159"/>
    </row>
    <row r="300" spans="1:6" s="56" customFormat="1" ht="12.75">
      <c r="A300" s="165"/>
      <c r="B300" s="165"/>
      <c r="C300" s="159"/>
      <c r="D300" s="159"/>
      <c r="E300" s="159"/>
      <c r="F300" s="159"/>
    </row>
    <row r="301" spans="1:6" s="56" customFormat="1" ht="12.75">
      <c r="A301" s="165"/>
      <c r="B301" s="165"/>
      <c r="C301" s="159"/>
      <c r="D301" s="159"/>
      <c r="E301" s="159"/>
      <c r="F301" s="159"/>
    </row>
    <row r="302" spans="1:6" s="56" customFormat="1" ht="12.75">
      <c r="A302" s="165"/>
      <c r="B302" s="165"/>
      <c r="C302" s="159"/>
      <c r="D302" s="159"/>
      <c r="E302" s="159"/>
      <c r="F302" s="159"/>
    </row>
    <row r="303" spans="1:6" s="56" customFormat="1" ht="12.75">
      <c r="A303" s="165"/>
      <c r="B303" s="165"/>
      <c r="C303" s="159"/>
      <c r="D303" s="159"/>
      <c r="E303" s="159"/>
      <c r="F303" s="159"/>
    </row>
    <row r="304" spans="1:6" s="56" customFormat="1" ht="12.75">
      <c r="A304" s="165"/>
      <c r="B304" s="165"/>
      <c r="C304" s="159"/>
      <c r="D304" s="159"/>
      <c r="E304" s="159"/>
      <c r="F304" s="159"/>
    </row>
    <row r="305" spans="1:6" s="56" customFormat="1" ht="12.75">
      <c r="A305" s="165"/>
      <c r="B305" s="165"/>
      <c r="C305" s="159"/>
      <c r="D305" s="159"/>
      <c r="E305" s="159"/>
      <c r="F305" s="159"/>
    </row>
    <row r="306" spans="1:6" s="56" customFormat="1" ht="12.75">
      <c r="A306" s="165"/>
      <c r="B306" s="165"/>
      <c r="C306" s="159"/>
      <c r="D306" s="159"/>
      <c r="E306" s="159"/>
      <c r="F306" s="159"/>
    </row>
    <row r="307" spans="1:6" s="56" customFormat="1" ht="12.75">
      <c r="A307" s="165"/>
      <c r="B307" s="165"/>
      <c r="C307" s="159"/>
      <c r="D307" s="159"/>
      <c r="E307" s="159"/>
      <c r="F307" s="159"/>
    </row>
    <row r="308" spans="1:6" s="56" customFormat="1" ht="12.75">
      <c r="A308" s="165"/>
      <c r="B308" s="165"/>
      <c r="C308" s="159"/>
      <c r="D308" s="159"/>
      <c r="E308" s="159"/>
      <c r="F308" s="159"/>
    </row>
    <row r="309" spans="1:6" s="56" customFormat="1" ht="12.75">
      <c r="A309" s="165"/>
      <c r="B309" s="165"/>
      <c r="C309" s="159"/>
      <c r="D309" s="159"/>
      <c r="E309" s="159"/>
      <c r="F309" s="159"/>
    </row>
    <row r="310" spans="1:6" s="56" customFormat="1" ht="12.75">
      <c r="A310" s="165"/>
      <c r="B310" s="165"/>
      <c r="C310" s="159"/>
      <c r="D310" s="159"/>
      <c r="E310" s="159"/>
      <c r="F310" s="159"/>
    </row>
    <row r="311" spans="1:6" s="56" customFormat="1" ht="12.75">
      <c r="A311" s="165"/>
      <c r="B311" s="165"/>
      <c r="C311" s="159"/>
      <c r="D311" s="159"/>
      <c r="E311" s="159"/>
      <c r="F311" s="159"/>
    </row>
    <row r="312" spans="1:6" s="56" customFormat="1" ht="12.75">
      <c r="A312" s="165"/>
      <c r="B312" s="165"/>
      <c r="C312" s="159"/>
      <c r="D312" s="159"/>
      <c r="E312" s="159"/>
      <c r="F312" s="159"/>
    </row>
    <row r="313" spans="1:6" s="56" customFormat="1" ht="12.75">
      <c r="A313" s="165"/>
      <c r="B313" s="165"/>
      <c r="C313" s="159"/>
      <c r="D313" s="159"/>
      <c r="E313" s="159"/>
      <c r="F313" s="159"/>
    </row>
    <row r="314" spans="1:6" s="56" customFormat="1" ht="12.75">
      <c r="A314" s="165"/>
      <c r="B314" s="165"/>
      <c r="C314" s="159"/>
      <c r="D314" s="159"/>
      <c r="E314" s="159"/>
      <c r="F314" s="159"/>
    </row>
    <row r="315" spans="1:6" s="56" customFormat="1" ht="12.75">
      <c r="A315" s="165"/>
      <c r="B315" s="165"/>
      <c r="C315" s="159"/>
      <c r="D315" s="159"/>
      <c r="E315" s="159"/>
      <c r="F315" s="159"/>
    </row>
    <row r="316" spans="1:6" s="56" customFormat="1" ht="12.75">
      <c r="A316" s="165"/>
      <c r="B316" s="165"/>
      <c r="C316" s="159"/>
      <c r="D316" s="159"/>
      <c r="E316" s="159"/>
      <c r="F316" s="159"/>
    </row>
    <row r="317" spans="1:6" s="56" customFormat="1" ht="12.75">
      <c r="A317" s="165"/>
      <c r="B317" s="165"/>
      <c r="C317" s="159"/>
      <c r="D317" s="159"/>
      <c r="E317" s="159"/>
      <c r="F317" s="159"/>
    </row>
    <row r="318" spans="1:6" s="56" customFormat="1" ht="12.75">
      <c r="A318" s="165"/>
      <c r="B318" s="165"/>
      <c r="C318" s="159"/>
      <c r="D318" s="159"/>
      <c r="E318" s="159"/>
      <c r="F318" s="159"/>
    </row>
    <row r="319" spans="1:6" s="56" customFormat="1" ht="12.75">
      <c r="A319" s="165"/>
      <c r="B319" s="165"/>
      <c r="C319" s="159"/>
      <c r="D319" s="159"/>
      <c r="E319" s="159"/>
      <c r="F319" s="159"/>
    </row>
    <row r="320" spans="1:6" s="56" customFormat="1" ht="12.75">
      <c r="A320" s="165"/>
      <c r="B320" s="165"/>
      <c r="C320" s="159"/>
      <c r="D320" s="159"/>
      <c r="E320" s="159"/>
      <c r="F320" s="159"/>
    </row>
    <row r="321" spans="1:6" s="56" customFormat="1" ht="12.75">
      <c r="A321" s="165"/>
      <c r="B321" s="165"/>
      <c r="C321" s="159"/>
      <c r="D321" s="159"/>
      <c r="E321" s="159"/>
      <c r="F321" s="159"/>
    </row>
    <row r="322" spans="1:6" s="56" customFormat="1" ht="12.75">
      <c r="A322" s="165"/>
      <c r="B322" s="165"/>
      <c r="C322" s="159"/>
      <c r="D322" s="159"/>
      <c r="E322" s="159"/>
      <c r="F322" s="159"/>
    </row>
    <row r="323" spans="1:6" s="56" customFormat="1" ht="12.75">
      <c r="A323" s="165"/>
      <c r="B323" s="165"/>
      <c r="C323" s="159"/>
      <c r="D323" s="159"/>
      <c r="E323" s="159"/>
      <c r="F323" s="159"/>
    </row>
    <row r="324" spans="1:6" s="56" customFormat="1" ht="12.75">
      <c r="A324" s="165"/>
      <c r="B324" s="165"/>
      <c r="C324" s="159"/>
      <c r="D324" s="159"/>
      <c r="E324" s="159"/>
      <c r="F324" s="159"/>
    </row>
    <row r="325" spans="1:6" s="56" customFormat="1" ht="12.75">
      <c r="A325" s="165"/>
      <c r="B325" s="165"/>
      <c r="C325" s="159"/>
      <c r="D325" s="159"/>
      <c r="E325" s="159"/>
      <c r="F325" s="159"/>
    </row>
    <row r="326" spans="1:6" s="56" customFormat="1" ht="12.75">
      <c r="A326" s="165"/>
      <c r="B326" s="165"/>
      <c r="C326" s="159"/>
      <c r="D326" s="159"/>
      <c r="E326" s="159"/>
      <c r="F326" s="159"/>
    </row>
    <row r="327" spans="1:6" s="56" customFormat="1" ht="12.75">
      <c r="A327" s="165"/>
      <c r="B327" s="165"/>
      <c r="C327" s="159"/>
      <c r="D327" s="159"/>
      <c r="E327" s="159"/>
      <c r="F327" s="159"/>
    </row>
    <row r="328" spans="1:6" s="56" customFormat="1" ht="12.75">
      <c r="A328" s="165"/>
      <c r="B328" s="165"/>
      <c r="C328" s="159"/>
      <c r="D328" s="159"/>
      <c r="E328" s="159"/>
      <c r="F328" s="159"/>
    </row>
    <row r="329" spans="1:6" s="56" customFormat="1" ht="12.75">
      <c r="A329" s="165"/>
      <c r="B329" s="165"/>
      <c r="C329" s="159"/>
      <c r="D329" s="159"/>
      <c r="E329" s="159"/>
      <c r="F329" s="159"/>
    </row>
    <row r="330" spans="1:6" s="56" customFormat="1" ht="12.75">
      <c r="A330" s="165"/>
      <c r="B330" s="165"/>
      <c r="C330" s="159"/>
      <c r="D330" s="159"/>
      <c r="E330" s="159"/>
      <c r="F330" s="159"/>
    </row>
    <row r="331" spans="1:6" s="56" customFormat="1" ht="12.75">
      <c r="A331" s="165"/>
      <c r="B331" s="165"/>
      <c r="C331" s="159"/>
      <c r="D331" s="159"/>
      <c r="E331" s="159"/>
      <c r="F331" s="159"/>
    </row>
    <row r="332" spans="1:6" s="56" customFormat="1" ht="12.75">
      <c r="A332" s="165"/>
      <c r="B332" s="165"/>
      <c r="C332" s="159"/>
      <c r="D332" s="159"/>
      <c r="E332" s="159"/>
      <c r="F332" s="159"/>
    </row>
    <row r="333" spans="1:6" s="56" customFormat="1" ht="12.75">
      <c r="A333" s="165"/>
      <c r="B333" s="165"/>
      <c r="C333" s="159"/>
      <c r="D333" s="159"/>
      <c r="E333" s="159"/>
      <c r="F333" s="159"/>
    </row>
    <row r="334" spans="1:6" s="56" customFormat="1" ht="12.75">
      <c r="A334" s="165"/>
      <c r="B334" s="165"/>
      <c r="C334" s="159"/>
      <c r="D334" s="159"/>
      <c r="E334" s="159"/>
      <c r="F334" s="159"/>
    </row>
    <row r="335" spans="1:6" s="56" customFormat="1" ht="12.75">
      <c r="A335" s="165"/>
      <c r="B335" s="165"/>
      <c r="C335" s="159"/>
      <c r="D335" s="159"/>
      <c r="E335" s="159"/>
      <c r="F335" s="159"/>
    </row>
    <row r="336" spans="1:6" s="56" customFormat="1" ht="12.75">
      <c r="A336" s="165"/>
      <c r="B336" s="165"/>
      <c r="C336" s="159"/>
      <c r="D336" s="159"/>
      <c r="E336" s="159"/>
      <c r="F336" s="159"/>
    </row>
    <row r="337" spans="1:6" s="56" customFormat="1" ht="12.75">
      <c r="A337" s="165"/>
      <c r="B337" s="165"/>
      <c r="C337" s="159"/>
      <c r="D337" s="159"/>
      <c r="E337" s="159"/>
      <c r="F337" s="159"/>
    </row>
    <row r="338" spans="1:6" s="56" customFormat="1" ht="12.75">
      <c r="A338" s="165"/>
      <c r="B338" s="165"/>
      <c r="C338" s="159"/>
      <c r="D338" s="159"/>
      <c r="E338" s="159"/>
      <c r="F338" s="159"/>
    </row>
    <row r="339" spans="1:6" s="56" customFormat="1" ht="12.75">
      <c r="A339" s="165"/>
      <c r="B339" s="165"/>
      <c r="C339" s="159"/>
      <c r="D339" s="159"/>
      <c r="E339" s="159"/>
      <c r="F339" s="159"/>
    </row>
    <row r="340" spans="1:6" s="56" customFormat="1" ht="12.75">
      <c r="A340" s="165"/>
      <c r="B340" s="165"/>
      <c r="C340" s="159"/>
      <c r="D340" s="159"/>
      <c r="E340" s="159"/>
      <c r="F340" s="159"/>
    </row>
    <row r="341" spans="1:6" s="56" customFormat="1" ht="12.75">
      <c r="A341" s="165"/>
      <c r="B341" s="165"/>
      <c r="C341" s="159"/>
      <c r="D341" s="159"/>
      <c r="E341" s="159"/>
      <c r="F341" s="159"/>
    </row>
    <row r="342" spans="1:6" s="56" customFormat="1" ht="12.75">
      <c r="A342" s="165"/>
      <c r="B342" s="165"/>
      <c r="C342" s="159"/>
      <c r="D342" s="159"/>
      <c r="E342" s="159"/>
      <c r="F342" s="159"/>
    </row>
    <row r="343" spans="1:6" s="56" customFormat="1" ht="12.75">
      <c r="A343" s="165"/>
      <c r="B343" s="165"/>
      <c r="C343" s="159"/>
      <c r="D343" s="159"/>
      <c r="E343" s="159"/>
      <c r="F343" s="159"/>
    </row>
    <row r="344" spans="1:6" s="56" customFormat="1" ht="12.75">
      <c r="A344" s="165"/>
      <c r="B344" s="165"/>
      <c r="C344" s="159"/>
      <c r="D344" s="159"/>
      <c r="E344" s="159"/>
      <c r="F344" s="159"/>
    </row>
    <row r="345" spans="1:6" s="56" customFormat="1" ht="12.75">
      <c r="A345" s="165"/>
      <c r="B345" s="165"/>
      <c r="C345" s="159"/>
      <c r="D345" s="159"/>
      <c r="E345" s="159"/>
      <c r="F345" s="159"/>
    </row>
    <row r="346" spans="1:6" s="56" customFormat="1" ht="12.75">
      <c r="A346" s="165"/>
      <c r="B346" s="165"/>
      <c r="C346" s="159"/>
      <c r="D346" s="159"/>
      <c r="E346" s="159"/>
      <c r="F346" s="159"/>
    </row>
    <row r="347" spans="1:6" s="56" customFormat="1" ht="12.75">
      <c r="A347" s="165"/>
      <c r="B347" s="165"/>
      <c r="C347" s="159"/>
      <c r="D347" s="159"/>
      <c r="E347" s="159"/>
      <c r="F347" s="159"/>
    </row>
    <row r="348" spans="1:6" s="56" customFormat="1" ht="12.75">
      <c r="A348" s="165"/>
      <c r="B348" s="165"/>
      <c r="C348" s="159"/>
      <c r="D348" s="159"/>
      <c r="E348" s="159"/>
      <c r="F348" s="159"/>
    </row>
    <row r="349" spans="1:6" s="56" customFormat="1" ht="12.75">
      <c r="A349" s="165"/>
      <c r="B349" s="165"/>
      <c r="C349" s="159"/>
      <c r="D349" s="159"/>
      <c r="E349" s="159"/>
      <c r="F349" s="159"/>
    </row>
    <row r="350" spans="1:6" s="56" customFormat="1" ht="12.75">
      <c r="A350" s="165"/>
      <c r="B350" s="165"/>
      <c r="C350" s="159"/>
      <c r="D350" s="159"/>
      <c r="E350" s="159"/>
      <c r="F350" s="159"/>
    </row>
    <row r="351" spans="1:6" s="56" customFormat="1" ht="12.75">
      <c r="A351" s="165"/>
      <c r="B351" s="165"/>
      <c r="C351" s="159"/>
      <c r="D351" s="159"/>
      <c r="E351" s="159"/>
      <c r="F351" s="159"/>
    </row>
    <row r="352" spans="1:6" s="56" customFormat="1" ht="12.75">
      <c r="A352" s="165"/>
      <c r="B352" s="165"/>
      <c r="C352" s="159"/>
      <c r="D352" s="159"/>
      <c r="E352" s="159"/>
      <c r="F352" s="159"/>
    </row>
    <row r="353" spans="1:6" s="56" customFormat="1" ht="12.75">
      <c r="A353" s="165"/>
      <c r="B353" s="165"/>
      <c r="C353" s="159"/>
      <c r="D353" s="159"/>
      <c r="E353" s="159"/>
      <c r="F353" s="159"/>
    </row>
    <row r="354" spans="1:6" s="56" customFormat="1" ht="12.75">
      <c r="A354" s="165"/>
      <c r="B354" s="165"/>
      <c r="C354" s="159"/>
      <c r="D354" s="159"/>
      <c r="E354" s="159"/>
      <c r="F354" s="159"/>
    </row>
    <row r="355" spans="1:6" s="56" customFormat="1" ht="12.75">
      <c r="A355" s="165"/>
      <c r="B355" s="165"/>
      <c r="C355" s="159"/>
      <c r="D355" s="159"/>
      <c r="E355" s="159"/>
      <c r="F355" s="159"/>
    </row>
    <row r="356" spans="1:6" s="56" customFormat="1" ht="12.75">
      <c r="A356" s="165"/>
      <c r="B356" s="165"/>
      <c r="C356" s="159"/>
      <c r="D356" s="159"/>
      <c r="E356" s="159"/>
      <c r="F356" s="159"/>
    </row>
    <row r="357" spans="1:6" s="56" customFormat="1" ht="12.75">
      <c r="A357" s="165"/>
      <c r="B357" s="165"/>
      <c r="C357" s="159"/>
      <c r="D357" s="159"/>
      <c r="E357" s="159"/>
      <c r="F357" s="159"/>
    </row>
    <row r="358" spans="1:6" s="56" customFormat="1" ht="12.75">
      <c r="A358" s="165"/>
      <c r="B358" s="165"/>
      <c r="C358" s="159"/>
      <c r="D358" s="159"/>
      <c r="E358" s="159"/>
      <c r="F358" s="159"/>
    </row>
    <row r="359" spans="1:6" s="56" customFormat="1" ht="12.75">
      <c r="A359" s="165"/>
      <c r="B359" s="165"/>
      <c r="C359" s="159"/>
      <c r="D359" s="159"/>
      <c r="E359" s="159"/>
      <c r="F359" s="159"/>
    </row>
    <row r="360" spans="1:6" s="56" customFormat="1" ht="12.75">
      <c r="A360" s="165"/>
      <c r="B360" s="165"/>
      <c r="C360" s="159"/>
      <c r="D360" s="159"/>
      <c r="E360" s="159"/>
      <c r="F360" s="159"/>
    </row>
    <row r="361" spans="1:6" s="56" customFormat="1" ht="12.75">
      <c r="A361" s="165"/>
      <c r="B361" s="165"/>
      <c r="C361" s="159"/>
      <c r="D361" s="159"/>
      <c r="E361" s="159"/>
      <c r="F361" s="159"/>
    </row>
    <row r="362" spans="1:6" s="56" customFormat="1" ht="12.75">
      <c r="A362" s="165"/>
      <c r="B362" s="165"/>
      <c r="C362" s="159"/>
      <c r="D362" s="159"/>
      <c r="E362" s="159"/>
      <c r="F362" s="159"/>
    </row>
    <row r="363" spans="1:6" s="56" customFormat="1" ht="12.75">
      <c r="A363" s="165"/>
      <c r="B363" s="165"/>
      <c r="C363" s="159"/>
      <c r="D363" s="159"/>
      <c r="E363" s="159"/>
      <c r="F363" s="159"/>
    </row>
    <row r="364" spans="1:6" s="56" customFormat="1" ht="12.75">
      <c r="A364" s="165"/>
      <c r="B364" s="165"/>
      <c r="C364" s="159"/>
      <c r="D364" s="159"/>
      <c r="E364" s="159"/>
      <c r="F364" s="159"/>
    </row>
    <row r="365" spans="1:6" s="56" customFormat="1" ht="12.75">
      <c r="A365" s="165"/>
      <c r="B365" s="165"/>
      <c r="C365" s="159"/>
      <c r="D365" s="159"/>
      <c r="E365" s="159"/>
      <c r="F365" s="159"/>
    </row>
    <row r="366" spans="1:6" s="56" customFormat="1" ht="12.75">
      <c r="A366" s="165"/>
      <c r="B366" s="165"/>
      <c r="C366" s="159"/>
      <c r="D366" s="159"/>
      <c r="E366" s="159"/>
      <c r="F366" s="159"/>
    </row>
    <row r="367" spans="1:6" s="56" customFormat="1" ht="12.75">
      <c r="A367" s="165"/>
      <c r="B367" s="165"/>
      <c r="C367" s="159"/>
      <c r="D367" s="159"/>
      <c r="E367" s="159"/>
      <c r="F367" s="159"/>
    </row>
    <row r="368" spans="1:6" s="56" customFormat="1" ht="12.75">
      <c r="A368" s="165"/>
      <c r="B368" s="165"/>
      <c r="C368" s="159"/>
      <c r="D368" s="159"/>
      <c r="E368" s="159"/>
      <c r="F368" s="159"/>
    </row>
    <row r="369" spans="1:6" s="56" customFormat="1" ht="12.75">
      <c r="A369" s="165"/>
      <c r="B369" s="165"/>
      <c r="C369" s="159"/>
      <c r="D369" s="159"/>
      <c r="E369" s="159"/>
      <c r="F369" s="159"/>
    </row>
    <row r="370" spans="1:6" s="56" customFormat="1" ht="12.75">
      <c r="A370" s="165"/>
      <c r="B370" s="165"/>
      <c r="C370" s="159"/>
      <c r="D370" s="159"/>
      <c r="E370" s="159"/>
      <c r="F370" s="159"/>
    </row>
    <row r="371" spans="1:6" s="56" customFormat="1" ht="12.75">
      <c r="A371" s="165"/>
      <c r="B371" s="165"/>
      <c r="C371" s="159"/>
      <c r="D371" s="159"/>
      <c r="E371" s="159"/>
      <c r="F371" s="159"/>
    </row>
    <row r="372" spans="1:6" s="56" customFormat="1" ht="12.75">
      <c r="A372" s="165"/>
      <c r="B372" s="165"/>
      <c r="C372" s="159"/>
      <c r="D372" s="159"/>
      <c r="E372" s="159"/>
      <c r="F372" s="159"/>
    </row>
    <row r="373" spans="1:6" s="56" customFormat="1" ht="12.75">
      <c r="A373" s="165"/>
      <c r="B373" s="165"/>
      <c r="C373" s="159"/>
      <c r="D373" s="159"/>
      <c r="E373" s="159"/>
      <c r="F373" s="159"/>
    </row>
    <row r="374" spans="1:6" s="56" customFormat="1" ht="12.75">
      <c r="A374" s="165"/>
      <c r="B374" s="165"/>
      <c r="C374" s="159"/>
      <c r="D374" s="159"/>
      <c r="E374" s="159"/>
      <c r="F374" s="159"/>
    </row>
    <row r="375" spans="1:6" s="56" customFormat="1" ht="12.75">
      <c r="A375" s="165"/>
      <c r="B375" s="165"/>
      <c r="C375" s="159"/>
      <c r="D375" s="159"/>
      <c r="E375" s="159"/>
      <c r="F375" s="159"/>
    </row>
    <row r="376" spans="1:6" s="56" customFormat="1" ht="12.75">
      <c r="A376" s="165"/>
      <c r="B376" s="165"/>
      <c r="C376" s="159"/>
      <c r="D376" s="159"/>
      <c r="E376" s="159"/>
      <c r="F376" s="159"/>
    </row>
    <row r="377" spans="1:6" s="56" customFormat="1" ht="12.75">
      <c r="A377" s="165"/>
      <c r="B377" s="165"/>
      <c r="C377" s="159"/>
      <c r="D377" s="159"/>
      <c r="E377" s="159"/>
      <c r="F377" s="159"/>
    </row>
    <row r="378" spans="1:6" s="56" customFormat="1" ht="12.75">
      <c r="A378" s="165"/>
      <c r="B378" s="165"/>
      <c r="C378" s="159"/>
      <c r="D378" s="159"/>
      <c r="E378" s="159"/>
      <c r="F378" s="159"/>
    </row>
    <row r="379" spans="1:6" s="56" customFormat="1" ht="12.75">
      <c r="A379" s="165"/>
      <c r="B379" s="165"/>
      <c r="C379" s="159"/>
      <c r="D379" s="159"/>
      <c r="E379" s="159"/>
      <c r="F379" s="159"/>
    </row>
    <row r="380" spans="1:6" s="56" customFormat="1" ht="12.75">
      <c r="A380" s="165"/>
      <c r="B380" s="165"/>
      <c r="C380" s="159"/>
      <c r="D380" s="159"/>
      <c r="E380" s="159"/>
      <c r="F380" s="159"/>
    </row>
    <row r="381" spans="1:6" s="56" customFormat="1" ht="12.75">
      <c r="A381" s="165"/>
      <c r="B381" s="165"/>
      <c r="C381" s="159"/>
      <c r="D381" s="159"/>
      <c r="E381" s="159"/>
      <c r="F381" s="159"/>
    </row>
    <row r="382" spans="1:6" s="56" customFormat="1" ht="12.75">
      <c r="A382" s="165"/>
      <c r="B382" s="165"/>
      <c r="C382" s="159"/>
      <c r="D382" s="159"/>
      <c r="E382" s="159"/>
      <c r="F382" s="159"/>
    </row>
    <row r="383" spans="1:6" s="56" customFormat="1" ht="12.75">
      <c r="A383" s="165"/>
      <c r="B383" s="165"/>
      <c r="C383" s="159"/>
      <c r="D383" s="159"/>
      <c r="E383" s="159"/>
      <c r="F383" s="159"/>
    </row>
    <row r="384" spans="1:6" s="56" customFormat="1" ht="12.75">
      <c r="A384" s="165"/>
      <c r="B384" s="165"/>
      <c r="C384" s="159"/>
      <c r="D384" s="159"/>
      <c r="E384" s="159"/>
      <c r="F384" s="159"/>
    </row>
    <row r="385" spans="1:6" s="56" customFormat="1" ht="12.75">
      <c r="A385" s="165"/>
      <c r="B385" s="165"/>
      <c r="C385" s="159"/>
      <c r="D385" s="159"/>
      <c r="E385" s="159"/>
      <c r="F385" s="159"/>
    </row>
    <row r="386" spans="1:6" s="56" customFormat="1" ht="12.75">
      <c r="A386" s="165"/>
      <c r="B386" s="165"/>
      <c r="C386" s="159"/>
      <c r="D386" s="159"/>
      <c r="E386" s="159"/>
      <c r="F386" s="159"/>
    </row>
    <row r="387" spans="1:6" s="56" customFormat="1" ht="12.75">
      <c r="A387" s="165"/>
      <c r="B387" s="165"/>
      <c r="C387" s="159"/>
      <c r="D387" s="159"/>
      <c r="E387" s="159"/>
      <c r="F387" s="159"/>
    </row>
    <row r="388" spans="1:6" s="56" customFormat="1" ht="12.75">
      <c r="A388" s="165"/>
      <c r="B388" s="165"/>
      <c r="C388" s="159"/>
      <c r="D388" s="159"/>
      <c r="E388" s="159"/>
      <c r="F388" s="159"/>
    </row>
    <row r="389" spans="1:6" s="56" customFormat="1" ht="12.75">
      <c r="A389" s="165"/>
      <c r="B389" s="165"/>
      <c r="C389" s="159"/>
      <c r="D389" s="159"/>
      <c r="E389" s="159"/>
      <c r="F389" s="159"/>
    </row>
    <row r="390" spans="1:6" s="56" customFormat="1" ht="12.75">
      <c r="A390" s="165"/>
      <c r="B390" s="165"/>
      <c r="C390" s="159"/>
      <c r="D390" s="159"/>
      <c r="E390" s="159"/>
      <c r="F390" s="159"/>
    </row>
    <row r="391" spans="1:6" s="56" customFormat="1" ht="12.75">
      <c r="A391" s="165"/>
      <c r="B391" s="165"/>
      <c r="C391" s="159"/>
      <c r="D391" s="159"/>
      <c r="E391" s="159"/>
      <c r="F391" s="159"/>
    </row>
    <row r="392" spans="1:6" s="56" customFormat="1" ht="12.75">
      <c r="A392" s="165"/>
      <c r="B392" s="165"/>
      <c r="C392" s="159"/>
      <c r="D392" s="159"/>
      <c r="E392" s="159"/>
      <c r="F392" s="159"/>
    </row>
    <row r="393" spans="1:6" s="56" customFormat="1" ht="12.75">
      <c r="A393" s="165"/>
      <c r="B393" s="165"/>
      <c r="C393" s="159"/>
      <c r="D393" s="159"/>
      <c r="E393" s="159"/>
      <c r="F393" s="159"/>
    </row>
    <row r="394" spans="1:6" s="56" customFormat="1" ht="12.75">
      <c r="A394" s="165"/>
      <c r="B394" s="165"/>
      <c r="C394" s="159"/>
      <c r="D394" s="159"/>
      <c r="E394" s="159"/>
      <c r="F394" s="159"/>
    </row>
    <row r="395" spans="1:6" s="56" customFormat="1" ht="12.75">
      <c r="A395" s="165"/>
      <c r="B395" s="165"/>
      <c r="C395" s="159"/>
      <c r="D395" s="159"/>
      <c r="E395" s="159"/>
      <c r="F395" s="159"/>
    </row>
    <row r="396" spans="1:6" s="56" customFormat="1" ht="12.75">
      <c r="A396" s="165"/>
      <c r="B396" s="165"/>
      <c r="C396" s="159"/>
      <c r="D396" s="159"/>
      <c r="E396" s="159"/>
      <c r="F396" s="159"/>
    </row>
    <row r="397" spans="1:6" s="56" customFormat="1" ht="12.75">
      <c r="A397" s="165"/>
      <c r="B397" s="165"/>
      <c r="C397" s="159"/>
      <c r="D397" s="159"/>
      <c r="E397" s="159"/>
      <c r="F397" s="159"/>
    </row>
    <row r="398" spans="1:6" s="56" customFormat="1" ht="12.75">
      <c r="A398" s="165"/>
      <c r="B398" s="165"/>
      <c r="C398" s="159"/>
      <c r="D398" s="159"/>
      <c r="E398" s="159"/>
      <c r="F398" s="159"/>
    </row>
    <row r="399" spans="1:6" s="56" customFormat="1" ht="12.75">
      <c r="A399" s="165"/>
      <c r="B399" s="165"/>
      <c r="C399" s="159"/>
      <c r="D399" s="159"/>
      <c r="E399" s="159"/>
      <c r="F399" s="159"/>
    </row>
    <row r="400" spans="1:6" s="56" customFormat="1" ht="12.75">
      <c r="A400" s="165"/>
      <c r="B400" s="165"/>
      <c r="C400" s="159"/>
      <c r="D400" s="159"/>
      <c r="E400" s="159"/>
      <c r="F400" s="159"/>
    </row>
    <row r="401" spans="1:6" s="56" customFormat="1" ht="12.75">
      <c r="A401" s="165"/>
      <c r="B401" s="165"/>
      <c r="C401" s="159"/>
      <c r="D401" s="159"/>
      <c r="E401" s="159"/>
      <c r="F401" s="159"/>
    </row>
    <row r="402" spans="1:6" s="56" customFormat="1" ht="12.75">
      <c r="A402" s="165"/>
      <c r="B402" s="165"/>
      <c r="C402" s="159"/>
      <c r="D402" s="159"/>
      <c r="E402" s="159"/>
      <c r="F402" s="159"/>
    </row>
    <row r="403" spans="1:6" s="56" customFormat="1" ht="12.75">
      <c r="A403" s="165"/>
      <c r="B403" s="165"/>
      <c r="C403" s="159"/>
      <c r="D403" s="159"/>
      <c r="E403" s="159"/>
      <c r="F403" s="159"/>
    </row>
    <row r="404" spans="1:6" s="56" customFormat="1" ht="12.75">
      <c r="A404" s="165"/>
      <c r="B404" s="165"/>
      <c r="C404" s="159"/>
      <c r="D404" s="159"/>
      <c r="E404" s="159"/>
      <c r="F404" s="159"/>
    </row>
    <row r="405" spans="1:6" s="56" customFormat="1" ht="12.75">
      <c r="A405" s="165"/>
      <c r="B405" s="165"/>
      <c r="C405" s="159"/>
      <c r="D405" s="159"/>
      <c r="E405" s="159"/>
      <c r="F405" s="159"/>
    </row>
    <row r="406" spans="1:6" s="56" customFormat="1" ht="12.75">
      <c r="A406" s="165"/>
      <c r="B406" s="165"/>
      <c r="C406" s="159"/>
      <c r="D406" s="159"/>
      <c r="E406" s="159"/>
      <c r="F406" s="159"/>
    </row>
    <row r="407" spans="1:6" s="56" customFormat="1" ht="12.75">
      <c r="A407" s="165"/>
      <c r="B407" s="165"/>
      <c r="C407" s="159"/>
      <c r="D407" s="159"/>
      <c r="E407" s="159"/>
      <c r="F407" s="159"/>
    </row>
    <row r="408" spans="1:6" s="56" customFormat="1" ht="12.75">
      <c r="A408" s="165"/>
      <c r="B408" s="165"/>
      <c r="C408" s="159"/>
      <c r="D408" s="159"/>
      <c r="E408" s="159"/>
      <c r="F408" s="159"/>
    </row>
    <row r="409" spans="1:6" s="56" customFormat="1" ht="12.75">
      <c r="A409" s="165"/>
      <c r="B409" s="165"/>
      <c r="C409" s="159"/>
      <c r="D409" s="159"/>
      <c r="E409" s="159"/>
      <c r="F409" s="159"/>
    </row>
    <row r="410" spans="1:6" s="56" customFormat="1" ht="12.75">
      <c r="A410" s="165"/>
      <c r="B410" s="165"/>
      <c r="C410" s="159"/>
      <c r="D410" s="159"/>
      <c r="E410" s="159"/>
      <c r="F410" s="159"/>
    </row>
    <row r="411" spans="1:6" s="56" customFormat="1" ht="12.75">
      <c r="A411" s="165"/>
      <c r="B411" s="165"/>
      <c r="C411" s="159"/>
      <c r="D411" s="159"/>
      <c r="E411" s="159"/>
      <c r="F411" s="159"/>
    </row>
    <row r="412" spans="1:6" s="56" customFormat="1" ht="12.75">
      <c r="A412" s="165"/>
      <c r="B412" s="165"/>
      <c r="C412" s="159"/>
      <c r="D412" s="159"/>
      <c r="E412" s="159"/>
      <c r="F412" s="159"/>
    </row>
    <row r="413" spans="1:6" s="56" customFormat="1" ht="12.75">
      <c r="A413" s="165"/>
      <c r="B413" s="165"/>
      <c r="C413" s="159"/>
      <c r="D413" s="159"/>
      <c r="E413" s="159"/>
      <c r="F413" s="159"/>
    </row>
    <row r="414" spans="1:6" s="56" customFormat="1" ht="12.75">
      <c r="A414" s="165"/>
      <c r="B414" s="165"/>
      <c r="C414" s="159"/>
      <c r="D414" s="159"/>
      <c r="E414" s="159"/>
      <c r="F414" s="159"/>
    </row>
    <row r="415" spans="1:6" s="56" customFormat="1" ht="12.75">
      <c r="A415" s="165"/>
      <c r="B415" s="165"/>
      <c r="C415" s="159"/>
      <c r="D415" s="159"/>
      <c r="E415" s="159"/>
      <c r="F415" s="159"/>
    </row>
    <row r="416" spans="1:6" s="56" customFormat="1" ht="12.75">
      <c r="A416" s="165"/>
      <c r="B416" s="165"/>
      <c r="C416" s="159"/>
      <c r="D416" s="159"/>
      <c r="E416" s="159"/>
      <c r="F416" s="159"/>
    </row>
    <row r="417" spans="1:6" s="56" customFormat="1" ht="12.75">
      <c r="A417" s="165"/>
      <c r="B417" s="165"/>
      <c r="C417" s="159"/>
      <c r="D417" s="159"/>
      <c r="E417" s="159"/>
      <c r="F417" s="159"/>
    </row>
    <row r="418" spans="1:6" s="56" customFormat="1" ht="12.75">
      <c r="A418" s="165"/>
      <c r="B418" s="165"/>
      <c r="C418" s="159"/>
      <c r="D418" s="159"/>
      <c r="E418" s="159"/>
      <c r="F418" s="159"/>
    </row>
    <row r="419" spans="1:6" s="56" customFormat="1" ht="12.75">
      <c r="A419" s="165"/>
      <c r="B419" s="165"/>
      <c r="C419" s="159"/>
      <c r="D419" s="159"/>
      <c r="E419" s="159"/>
      <c r="F419" s="159"/>
    </row>
    <row r="420" spans="1:6" s="56" customFormat="1" ht="12.75">
      <c r="A420" s="165"/>
      <c r="B420" s="165"/>
      <c r="C420" s="159"/>
      <c r="D420" s="159"/>
      <c r="E420" s="159"/>
      <c r="F420" s="159"/>
    </row>
    <row r="421" spans="1:6" s="56" customFormat="1" ht="12.75">
      <c r="A421" s="165"/>
      <c r="B421" s="165"/>
      <c r="C421" s="159"/>
      <c r="D421" s="159"/>
      <c r="E421" s="159"/>
      <c r="F421" s="159"/>
    </row>
    <row r="422" spans="1:6" s="56" customFormat="1" ht="12.75">
      <c r="A422" s="165"/>
      <c r="B422" s="165"/>
      <c r="C422" s="159"/>
      <c r="D422" s="159"/>
      <c r="E422" s="159"/>
      <c r="F422" s="159"/>
    </row>
    <row r="423" spans="1:6" s="56" customFormat="1" ht="12.75">
      <c r="A423" s="165"/>
      <c r="B423" s="165"/>
      <c r="C423" s="159"/>
      <c r="D423" s="159"/>
      <c r="E423" s="159"/>
      <c r="F423" s="159"/>
    </row>
    <row r="424" spans="1:6" s="56" customFormat="1" ht="12.75">
      <c r="A424" s="165"/>
      <c r="B424" s="165"/>
      <c r="C424" s="159"/>
      <c r="D424" s="159"/>
      <c r="E424" s="159"/>
      <c r="F424" s="159"/>
    </row>
    <row r="425" spans="1:6" s="56" customFormat="1" ht="12.75">
      <c r="A425" s="165"/>
      <c r="B425" s="165"/>
      <c r="C425" s="159"/>
      <c r="D425" s="159"/>
      <c r="E425" s="159"/>
      <c r="F425" s="159"/>
    </row>
    <row r="426" spans="1:6" s="56" customFormat="1" ht="12.75">
      <c r="A426" s="165"/>
      <c r="B426" s="165"/>
      <c r="C426" s="159"/>
      <c r="D426" s="159"/>
      <c r="E426" s="159"/>
      <c r="F426" s="159"/>
    </row>
    <row r="427" spans="1:6" s="56" customFormat="1" ht="12.75">
      <c r="A427" s="165"/>
      <c r="B427" s="165"/>
      <c r="C427" s="159"/>
      <c r="D427" s="159"/>
      <c r="E427" s="159"/>
      <c r="F427" s="159"/>
    </row>
    <row r="428" spans="1:6" s="56" customFormat="1" ht="12.75">
      <c r="A428" s="165"/>
      <c r="B428" s="165"/>
      <c r="C428" s="159"/>
      <c r="D428" s="159"/>
      <c r="E428" s="159"/>
      <c r="F428" s="159"/>
    </row>
    <row r="429" spans="1:6" s="56" customFormat="1" ht="12.75">
      <c r="A429" s="165"/>
      <c r="B429" s="165"/>
      <c r="C429" s="159"/>
      <c r="D429" s="159"/>
      <c r="E429" s="159"/>
      <c r="F429" s="159"/>
    </row>
    <row r="430" spans="1:6" s="56" customFormat="1" ht="12.75">
      <c r="A430" s="165"/>
      <c r="B430" s="165"/>
      <c r="C430" s="159"/>
      <c r="D430" s="159"/>
      <c r="E430" s="159"/>
      <c r="F430" s="159"/>
    </row>
    <row r="431" spans="1:6" s="56" customFormat="1" ht="12.75">
      <c r="A431" s="165"/>
      <c r="B431" s="165"/>
      <c r="C431" s="159"/>
      <c r="D431" s="159"/>
      <c r="E431" s="159"/>
      <c r="F431" s="159"/>
    </row>
    <row r="432" spans="1:6" s="56" customFormat="1" ht="12.75">
      <c r="A432" s="165"/>
      <c r="B432" s="165"/>
      <c r="C432" s="159"/>
      <c r="D432" s="159"/>
      <c r="E432" s="159"/>
      <c r="F432" s="159"/>
    </row>
    <row r="433" spans="1:6" s="56" customFormat="1" ht="12.75">
      <c r="A433" s="165"/>
      <c r="B433" s="165"/>
      <c r="C433" s="159"/>
      <c r="D433" s="159"/>
      <c r="E433" s="159"/>
      <c r="F433" s="159"/>
    </row>
    <row r="434" spans="1:6" s="56" customFormat="1" ht="12.75">
      <c r="A434" s="165"/>
      <c r="B434" s="165"/>
      <c r="C434" s="159"/>
      <c r="D434" s="159"/>
      <c r="E434" s="159"/>
      <c r="F434" s="159"/>
    </row>
    <row r="435" spans="1:6" s="56" customFormat="1" ht="12.75">
      <c r="A435" s="165"/>
      <c r="B435" s="165"/>
      <c r="C435" s="159"/>
      <c r="D435" s="159"/>
      <c r="E435" s="159"/>
      <c r="F435" s="159"/>
    </row>
    <row r="436" spans="1:6" s="56" customFormat="1" ht="12.75">
      <c r="A436" s="165"/>
      <c r="B436" s="165"/>
      <c r="C436" s="159"/>
      <c r="D436" s="159"/>
      <c r="E436" s="159"/>
      <c r="F436" s="159"/>
    </row>
    <row r="437" spans="1:6" s="56" customFormat="1" ht="12.75">
      <c r="A437" s="165"/>
      <c r="B437" s="165"/>
      <c r="C437" s="159"/>
      <c r="D437" s="159"/>
      <c r="E437" s="159"/>
      <c r="F437" s="159"/>
    </row>
    <row r="438" spans="1:6" s="56" customFormat="1" ht="12.75">
      <c r="A438" s="165"/>
      <c r="B438" s="165"/>
      <c r="C438" s="159"/>
      <c r="D438" s="159"/>
      <c r="E438" s="159"/>
      <c r="F438" s="159"/>
    </row>
    <row r="439" spans="1:6" s="56" customFormat="1" ht="12.75">
      <c r="A439" s="165"/>
      <c r="B439" s="165"/>
      <c r="C439" s="159"/>
      <c r="D439" s="159"/>
      <c r="E439" s="159"/>
      <c r="F439" s="159"/>
    </row>
    <row r="440" spans="1:6" s="56" customFormat="1" ht="12.75">
      <c r="A440" s="165"/>
      <c r="B440" s="165"/>
      <c r="C440" s="159"/>
      <c r="D440" s="159"/>
      <c r="E440" s="159"/>
      <c r="F440" s="159"/>
    </row>
    <row r="441" spans="1:6" s="56" customFormat="1" ht="12.75">
      <c r="A441" s="165"/>
      <c r="B441" s="165"/>
      <c r="C441" s="159"/>
      <c r="D441" s="159"/>
      <c r="E441" s="159"/>
      <c r="F441" s="159"/>
    </row>
    <row r="442" spans="1:6" s="56" customFormat="1" ht="12.75">
      <c r="A442" s="165"/>
      <c r="B442" s="165"/>
      <c r="C442" s="159"/>
      <c r="D442" s="159"/>
      <c r="E442" s="159"/>
      <c r="F442" s="159"/>
    </row>
    <row r="443" spans="1:6" s="56" customFormat="1" ht="12.75">
      <c r="A443" s="165"/>
      <c r="B443" s="165"/>
      <c r="C443" s="159"/>
      <c r="D443" s="159"/>
      <c r="E443" s="159"/>
      <c r="F443" s="159"/>
    </row>
    <row r="444" spans="1:6" s="56" customFormat="1" ht="12.75">
      <c r="A444" s="165"/>
      <c r="B444" s="165"/>
      <c r="C444" s="159"/>
      <c r="D444" s="159"/>
      <c r="E444" s="159"/>
      <c r="F444" s="159"/>
    </row>
    <row r="445" spans="1:6" s="56" customFormat="1" ht="12.75">
      <c r="A445" s="165"/>
      <c r="B445" s="165"/>
      <c r="C445" s="159"/>
      <c r="D445" s="159"/>
      <c r="E445" s="159"/>
      <c r="F445" s="159"/>
    </row>
    <row r="446" spans="1:6" s="56" customFormat="1" ht="12.75">
      <c r="A446" s="165"/>
      <c r="B446" s="165"/>
      <c r="C446" s="159"/>
      <c r="D446" s="159"/>
      <c r="E446" s="159"/>
      <c r="F446" s="159"/>
    </row>
    <row r="447" spans="1:6" s="56" customFormat="1" ht="12.75">
      <c r="A447" s="165"/>
      <c r="B447" s="165"/>
      <c r="C447" s="159"/>
      <c r="D447" s="159"/>
      <c r="E447" s="159"/>
      <c r="F447" s="159"/>
    </row>
    <row r="448" spans="1:6" s="56" customFormat="1" ht="12.75">
      <c r="A448" s="165"/>
      <c r="B448" s="165"/>
      <c r="C448" s="159"/>
      <c r="D448" s="159"/>
      <c r="E448" s="159"/>
      <c r="F448" s="159"/>
    </row>
    <row r="449" spans="1:6" s="56" customFormat="1" ht="12.75">
      <c r="A449" s="165"/>
      <c r="B449" s="165"/>
      <c r="C449" s="159"/>
      <c r="D449" s="159"/>
      <c r="E449" s="159"/>
      <c r="F449" s="159"/>
    </row>
    <row r="450" spans="1:6" s="56" customFormat="1" ht="12.75">
      <c r="A450" s="165"/>
      <c r="B450" s="165"/>
      <c r="C450" s="159"/>
      <c r="D450" s="159"/>
      <c r="E450" s="159"/>
      <c r="F450" s="159"/>
    </row>
    <row r="451" spans="1:6" s="56" customFormat="1" ht="12.75">
      <c r="A451" s="165"/>
      <c r="B451" s="165"/>
      <c r="C451" s="159"/>
      <c r="D451" s="159"/>
      <c r="E451" s="159"/>
      <c r="F451" s="159"/>
    </row>
    <row r="452" spans="1:6" s="56" customFormat="1" ht="12.75">
      <c r="A452" s="165"/>
      <c r="B452" s="165"/>
      <c r="C452" s="159"/>
      <c r="D452" s="159"/>
      <c r="E452" s="159"/>
      <c r="F452" s="159"/>
    </row>
    <row r="453" spans="1:6" s="56" customFormat="1" ht="12.75">
      <c r="A453" s="165"/>
      <c r="B453" s="165"/>
      <c r="C453" s="159"/>
      <c r="D453" s="159"/>
      <c r="E453" s="159"/>
      <c r="F453" s="159"/>
    </row>
    <row r="454" spans="1:6" s="56" customFormat="1" ht="12.75">
      <c r="A454" s="165"/>
      <c r="B454" s="165"/>
      <c r="C454" s="159"/>
      <c r="D454" s="159"/>
      <c r="E454" s="159"/>
      <c r="F454" s="159"/>
    </row>
    <row r="455" spans="1:6" s="56" customFormat="1" ht="12.75">
      <c r="A455" s="165"/>
      <c r="B455" s="165"/>
      <c r="C455" s="159"/>
      <c r="D455" s="159"/>
      <c r="E455" s="159"/>
      <c r="F455" s="159"/>
    </row>
    <row r="456" spans="1:6" s="56" customFormat="1" ht="12.75">
      <c r="A456" s="165"/>
      <c r="B456" s="165"/>
      <c r="C456" s="159"/>
      <c r="D456" s="159"/>
      <c r="E456" s="159"/>
      <c r="F456" s="159"/>
    </row>
    <row r="457" spans="1:6" s="56" customFormat="1" ht="12.75">
      <c r="A457" s="165"/>
      <c r="B457" s="165"/>
      <c r="C457" s="159"/>
      <c r="D457" s="159"/>
      <c r="E457" s="159"/>
      <c r="F457" s="159"/>
    </row>
    <row r="458" spans="1:6" s="56" customFormat="1" ht="12.75">
      <c r="A458" s="165"/>
      <c r="B458" s="165"/>
      <c r="C458" s="159"/>
      <c r="D458" s="159"/>
      <c r="E458" s="159"/>
      <c r="F458" s="159"/>
    </row>
    <row r="459" spans="1:6" s="56" customFormat="1" ht="12.75">
      <c r="A459" s="165"/>
      <c r="B459" s="165"/>
      <c r="C459" s="159"/>
      <c r="D459" s="159"/>
      <c r="E459" s="159"/>
      <c r="F459" s="159"/>
    </row>
    <row r="460" spans="1:6" s="56" customFormat="1" ht="12.75">
      <c r="A460" s="165"/>
      <c r="B460" s="165"/>
      <c r="C460" s="159"/>
      <c r="D460" s="159"/>
      <c r="E460" s="159"/>
      <c r="F460" s="159"/>
    </row>
    <row r="461" spans="1:6" s="56" customFormat="1" ht="12.75">
      <c r="A461" s="165"/>
      <c r="B461" s="165"/>
      <c r="C461" s="159"/>
      <c r="D461" s="159"/>
      <c r="E461" s="159"/>
      <c r="F461" s="159"/>
    </row>
    <row r="462" spans="1:6" s="56" customFormat="1" ht="12.75">
      <c r="A462" s="165"/>
      <c r="B462" s="165"/>
      <c r="C462" s="159"/>
      <c r="D462" s="159"/>
      <c r="E462" s="159"/>
      <c r="F462" s="159"/>
    </row>
    <row r="463" spans="1:6" s="56" customFormat="1" ht="12.75">
      <c r="A463" s="165"/>
      <c r="B463" s="165"/>
      <c r="C463" s="159"/>
      <c r="D463" s="159"/>
      <c r="E463" s="159"/>
      <c r="F463" s="159"/>
    </row>
    <row r="464" spans="1:6" s="56" customFormat="1" ht="12.75">
      <c r="A464" s="165"/>
      <c r="B464" s="165"/>
      <c r="C464" s="159"/>
      <c r="D464" s="159"/>
      <c r="E464" s="159"/>
      <c r="F464" s="159"/>
    </row>
    <row r="465" spans="1:6" s="56" customFormat="1" ht="12.75">
      <c r="A465" s="165"/>
      <c r="B465" s="165"/>
      <c r="C465" s="159"/>
      <c r="D465" s="159"/>
      <c r="E465" s="159"/>
      <c r="F465" s="159"/>
    </row>
    <row r="466" spans="1:6" s="56" customFormat="1" ht="12.75">
      <c r="A466" s="165"/>
      <c r="B466" s="165"/>
      <c r="C466" s="159"/>
      <c r="D466" s="159"/>
      <c r="E466" s="159"/>
      <c r="F466" s="159"/>
    </row>
    <row r="467" spans="1:6" s="56" customFormat="1" ht="12.75">
      <c r="A467" s="165"/>
      <c r="B467" s="165"/>
      <c r="C467" s="159"/>
      <c r="D467" s="159"/>
      <c r="E467" s="159"/>
      <c r="F467" s="159"/>
    </row>
    <row r="468" spans="1:6" s="56" customFormat="1" ht="12.75">
      <c r="A468" s="165"/>
      <c r="B468" s="165"/>
      <c r="C468" s="159"/>
      <c r="D468" s="159"/>
      <c r="E468" s="159"/>
      <c r="F468" s="159"/>
    </row>
    <row r="469" spans="1:6" s="56" customFormat="1" ht="12.75">
      <c r="A469" s="165"/>
      <c r="B469" s="165"/>
      <c r="C469" s="159"/>
      <c r="D469" s="159"/>
      <c r="E469" s="159"/>
      <c r="F469" s="159"/>
    </row>
    <row r="470" spans="1:6" s="56" customFormat="1" ht="12.75">
      <c r="A470" s="165"/>
      <c r="B470" s="165"/>
      <c r="C470" s="159"/>
      <c r="D470" s="159"/>
      <c r="E470" s="159"/>
      <c r="F470" s="159"/>
    </row>
    <row r="471" spans="1:6" s="56" customFormat="1" ht="12.75">
      <c r="A471" s="165"/>
      <c r="B471" s="165"/>
      <c r="C471" s="159"/>
      <c r="D471" s="159"/>
      <c r="E471" s="159"/>
      <c r="F471" s="159"/>
    </row>
    <row r="472" spans="1:6" s="56" customFormat="1" ht="12.75">
      <c r="A472" s="165"/>
      <c r="B472" s="165"/>
      <c r="C472" s="159"/>
      <c r="D472" s="159"/>
      <c r="E472" s="159"/>
      <c r="F472" s="159"/>
    </row>
    <row r="473" spans="1:6" s="56" customFormat="1" ht="12.75">
      <c r="A473" s="165"/>
      <c r="B473" s="165"/>
      <c r="C473" s="159"/>
      <c r="D473" s="159"/>
      <c r="E473" s="159"/>
      <c r="F473" s="159"/>
    </row>
    <row r="474" spans="1:6" s="56" customFormat="1" ht="12.75">
      <c r="A474" s="165"/>
      <c r="B474" s="165"/>
      <c r="C474" s="159"/>
      <c r="D474" s="159"/>
      <c r="E474" s="159"/>
      <c r="F474" s="159"/>
    </row>
    <row r="475" spans="1:6" s="56" customFormat="1" ht="12.75">
      <c r="A475" s="165"/>
      <c r="B475" s="165"/>
      <c r="C475" s="159"/>
      <c r="D475" s="159"/>
      <c r="E475" s="159"/>
      <c r="F475" s="159"/>
    </row>
    <row r="476" spans="1:6" s="56" customFormat="1" ht="12.75">
      <c r="A476" s="165"/>
      <c r="B476" s="165"/>
      <c r="C476" s="159"/>
      <c r="D476" s="159"/>
      <c r="E476" s="159"/>
      <c r="F476" s="159"/>
    </row>
    <row r="477" spans="1:6" s="56" customFormat="1" ht="12.75">
      <c r="A477" s="165"/>
      <c r="B477" s="165"/>
      <c r="C477" s="159"/>
      <c r="D477" s="159"/>
      <c r="E477" s="159"/>
      <c r="F477" s="159"/>
    </row>
    <row r="478" spans="1:6" s="56" customFormat="1" ht="12.75">
      <c r="A478" s="165"/>
      <c r="B478" s="165"/>
      <c r="C478" s="159"/>
      <c r="D478" s="159"/>
      <c r="E478" s="159"/>
      <c r="F478" s="159"/>
    </row>
    <row r="479" spans="1:6" s="56" customFormat="1" ht="12.75">
      <c r="A479" s="165"/>
      <c r="B479" s="165"/>
      <c r="C479" s="159"/>
      <c r="D479" s="159"/>
      <c r="E479" s="159"/>
      <c r="F479" s="159"/>
    </row>
    <row r="480" spans="1:6" s="56" customFormat="1" ht="12.75">
      <c r="A480" s="165"/>
      <c r="B480" s="165"/>
      <c r="C480" s="159"/>
      <c r="D480" s="159"/>
      <c r="E480" s="159"/>
      <c r="F480" s="159"/>
    </row>
    <row r="481" spans="1:6" s="56" customFormat="1" ht="12.75">
      <c r="A481" s="165"/>
      <c r="B481" s="165"/>
      <c r="C481" s="159"/>
      <c r="D481" s="159"/>
      <c r="E481" s="159"/>
      <c r="F481" s="159"/>
    </row>
    <row r="482" spans="1:6" s="56" customFormat="1" ht="12.75">
      <c r="A482" s="165"/>
      <c r="B482" s="165"/>
      <c r="C482" s="159"/>
      <c r="D482" s="159"/>
      <c r="E482" s="159"/>
      <c r="F482" s="159"/>
    </row>
    <row r="483" spans="1:6" s="56" customFormat="1" ht="12.75">
      <c r="A483" s="165"/>
      <c r="B483" s="165"/>
      <c r="C483" s="159"/>
      <c r="D483" s="159"/>
      <c r="E483" s="159"/>
      <c r="F483" s="159"/>
    </row>
    <row r="484" spans="1:6" s="56" customFormat="1" ht="12.75">
      <c r="A484" s="165"/>
      <c r="B484" s="165"/>
      <c r="C484" s="159"/>
      <c r="D484" s="159"/>
      <c r="E484" s="159"/>
      <c r="F484" s="159"/>
    </row>
    <row r="485" spans="1:6" s="56" customFormat="1" ht="12.75">
      <c r="A485" s="165"/>
      <c r="B485" s="165"/>
      <c r="C485" s="159"/>
      <c r="D485" s="159"/>
      <c r="E485" s="159"/>
      <c r="F485" s="159"/>
    </row>
    <row r="486" spans="1:6" s="56" customFormat="1" ht="12.75">
      <c r="A486" s="165"/>
      <c r="B486" s="165"/>
      <c r="C486" s="159"/>
      <c r="D486" s="159"/>
      <c r="E486" s="159"/>
      <c r="F486" s="159"/>
    </row>
    <row r="487" spans="1:6" s="56" customFormat="1" ht="12.75">
      <c r="A487" s="165"/>
      <c r="B487" s="165"/>
      <c r="C487" s="159"/>
      <c r="D487" s="159"/>
      <c r="E487" s="159"/>
      <c r="F487" s="159"/>
    </row>
    <row r="488" spans="1:6" s="56" customFormat="1" ht="12.75">
      <c r="A488" s="165"/>
      <c r="B488" s="165"/>
      <c r="C488" s="159"/>
      <c r="D488" s="159"/>
      <c r="E488" s="159"/>
      <c r="F488" s="159"/>
    </row>
    <row r="489" spans="1:6" s="56" customFormat="1" ht="12.75">
      <c r="A489" s="165"/>
      <c r="B489" s="165"/>
      <c r="C489" s="159"/>
      <c r="D489" s="159"/>
      <c r="E489" s="159"/>
      <c r="F489" s="159"/>
    </row>
    <row r="490" spans="1:6" s="56" customFormat="1" ht="12.75">
      <c r="A490" s="165"/>
      <c r="B490" s="165"/>
      <c r="C490" s="159"/>
      <c r="D490" s="159"/>
      <c r="E490" s="159"/>
      <c r="F490" s="159"/>
    </row>
    <row r="491" spans="1:6" s="56" customFormat="1" ht="12.75">
      <c r="A491" s="165"/>
      <c r="B491" s="165"/>
      <c r="C491" s="159"/>
      <c r="D491" s="159"/>
      <c r="E491" s="159"/>
      <c r="F491" s="159"/>
    </row>
    <row r="492" spans="1:6" s="56" customFormat="1" ht="12.75">
      <c r="A492" s="165"/>
      <c r="B492" s="165"/>
      <c r="C492" s="159"/>
      <c r="D492" s="159"/>
      <c r="E492" s="159"/>
      <c r="F492" s="159"/>
    </row>
    <row r="493" spans="1:6" s="56" customFormat="1" ht="12.75">
      <c r="A493" s="165"/>
      <c r="B493" s="165"/>
      <c r="C493" s="159"/>
      <c r="D493" s="159"/>
      <c r="E493" s="159"/>
      <c r="F493" s="159"/>
    </row>
    <row r="494" spans="1:6" s="56" customFormat="1" ht="12.75">
      <c r="A494" s="165"/>
      <c r="B494" s="165"/>
      <c r="C494" s="159"/>
      <c r="D494" s="159"/>
      <c r="E494" s="159"/>
      <c r="F494" s="159"/>
    </row>
    <row r="495" spans="1:6" s="56" customFormat="1" ht="12.75">
      <c r="A495" s="165"/>
      <c r="B495" s="165"/>
      <c r="C495" s="159"/>
      <c r="D495" s="159"/>
      <c r="E495" s="159"/>
      <c r="F495" s="159"/>
    </row>
    <row r="496" spans="1:6" s="56" customFormat="1" ht="12.75">
      <c r="A496" s="165"/>
      <c r="B496" s="165"/>
      <c r="C496" s="159"/>
      <c r="D496" s="159"/>
      <c r="E496" s="159"/>
      <c r="F496" s="159"/>
    </row>
    <row r="497" spans="1:6" s="56" customFormat="1" ht="12.75">
      <c r="A497" s="165"/>
      <c r="B497" s="165"/>
      <c r="C497" s="159"/>
      <c r="D497" s="159"/>
      <c r="E497" s="159"/>
      <c r="F497" s="159"/>
    </row>
    <row r="498" spans="1:6" s="56" customFormat="1" ht="12.75">
      <c r="A498" s="165"/>
      <c r="B498" s="165"/>
      <c r="C498" s="159"/>
      <c r="D498" s="159"/>
      <c r="E498" s="159"/>
      <c r="F498" s="159"/>
    </row>
    <row r="499" spans="1:6" s="56" customFormat="1" ht="12.75">
      <c r="A499" s="165"/>
      <c r="B499" s="165"/>
      <c r="C499" s="159"/>
      <c r="D499" s="159"/>
      <c r="E499" s="159"/>
      <c r="F499" s="159"/>
    </row>
    <row r="500" spans="1:6" s="56" customFormat="1" ht="12.75">
      <c r="A500" s="165"/>
      <c r="B500" s="165"/>
      <c r="C500" s="159"/>
      <c r="D500" s="159"/>
      <c r="E500" s="159"/>
      <c r="F500" s="159"/>
    </row>
    <row r="501" spans="1:6" s="56" customFormat="1" ht="12.75">
      <c r="A501" s="165"/>
      <c r="B501" s="165"/>
      <c r="C501" s="159"/>
      <c r="D501" s="159"/>
      <c r="E501" s="159"/>
      <c r="F501" s="159"/>
    </row>
    <row r="502" spans="1:6" s="56" customFormat="1" ht="12.75">
      <c r="A502" s="165"/>
      <c r="B502" s="165"/>
      <c r="C502" s="159"/>
      <c r="D502" s="159"/>
      <c r="E502" s="159"/>
      <c r="F502" s="159"/>
    </row>
    <row r="503" spans="1:6" s="56" customFormat="1" ht="12.75">
      <c r="A503" s="165"/>
      <c r="B503" s="165"/>
      <c r="C503" s="159"/>
      <c r="D503" s="159"/>
      <c r="E503" s="159"/>
      <c r="F503" s="159"/>
    </row>
    <row r="504" spans="1:6" s="56" customFormat="1" ht="12.75">
      <c r="A504" s="165"/>
      <c r="B504" s="165"/>
      <c r="C504" s="159"/>
      <c r="D504" s="159"/>
      <c r="E504" s="159"/>
      <c r="F504" s="159"/>
    </row>
    <row r="505" spans="1:6" s="56" customFormat="1" ht="12.75">
      <c r="A505" s="165"/>
      <c r="B505" s="165"/>
      <c r="C505" s="159"/>
      <c r="D505" s="159"/>
      <c r="E505" s="159"/>
      <c r="F505" s="159"/>
    </row>
    <row r="506" spans="1:6" s="56" customFormat="1" ht="12.75">
      <c r="A506" s="165"/>
      <c r="B506" s="165"/>
      <c r="C506" s="159"/>
      <c r="D506" s="159"/>
      <c r="E506" s="159"/>
      <c r="F506" s="159"/>
    </row>
    <row r="507" spans="1:6" s="56" customFormat="1" ht="12.75">
      <c r="A507" s="165"/>
      <c r="B507" s="165"/>
      <c r="C507" s="159"/>
      <c r="D507" s="159"/>
      <c r="E507" s="159"/>
      <c r="F507" s="159"/>
    </row>
    <row r="508" spans="1:6" s="56" customFormat="1" ht="12.75">
      <c r="A508" s="165"/>
      <c r="B508" s="165"/>
      <c r="C508" s="159"/>
      <c r="D508" s="159"/>
      <c r="E508" s="159"/>
      <c r="F508" s="159"/>
    </row>
    <row r="509" spans="1:6" s="56" customFormat="1" ht="12.75">
      <c r="A509" s="165"/>
      <c r="B509" s="165"/>
      <c r="C509" s="159"/>
      <c r="D509" s="159"/>
      <c r="E509" s="159"/>
      <c r="F509" s="159"/>
    </row>
    <row r="510" spans="1:6" s="56" customFormat="1" ht="12.75">
      <c r="A510" s="165"/>
      <c r="B510" s="165"/>
      <c r="C510" s="159"/>
      <c r="D510" s="159"/>
      <c r="E510" s="159"/>
      <c r="F510" s="159"/>
    </row>
    <row r="511" spans="1:6" s="56" customFormat="1" ht="12.75">
      <c r="A511" s="165"/>
      <c r="B511" s="165"/>
      <c r="C511" s="159"/>
      <c r="D511" s="159"/>
      <c r="E511" s="159"/>
      <c r="F511" s="159"/>
    </row>
    <row r="512" spans="1:6" s="56" customFormat="1" ht="12.75">
      <c r="A512" s="165"/>
      <c r="B512" s="165"/>
      <c r="C512" s="159"/>
      <c r="D512" s="159"/>
      <c r="E512" s="159"/>
      <c r="F512" s="159"/>
    </row>
    <row r="513" spans="1:6" s="56" customFormat="1" ht="12.75">
      <c r="A513" s="165"/>
      <c r="B513" s="165"/>
      <c r="C513" s="159"/>
      <c r="D513" s="159"/>
      <c r="E513" s="159"/>
      <c r="F513" s="159"/>
    </row>
    <row r="514" spans="1:6" s="56" customFormat="1" ht="12.75">
      <c r="A514" s="165"/>
      <c r="B514" s="165"/>
      <c r="C514" s="159"/>
      <c r="D514" s="159"/>
      <c r="E514" s="159"/>
      <c r="F514" s="159"/>
    </row>
    <row r="515" spans="1:6" s="56" customFormat="1" ht="12.75">
      <c r="A515" s="165"/>
      <c r="B515" s="165"/>
      <c r="C515" s="159"/>
      <c r="D515" s="159"/>
      <c r="E515" s="159"/>
      <c r="F515" s="159"/>
    </row>
    <row r="516" spans="1:6" s="56" customFormat="1" ht="12.75">
      <c r="A516" s="165"/>
      <c r="B516" s="165"/>
      <c r="C516" s="159"/>
      <c r="D516" s="159"/>
      <c r="E516" s="159"/>
      <c r="F516" s="159"/>
    </row>
    <row r="517" spans="1:6" s="56" customFormat="1" ht="12.75">
      <c r="A517" s="165"/>
      <c r="B517" s="165"/>
      <c r="C517" s="159"/>
      <c r="D517" s="159"/>
      <c r="E517" s="159"/>
      <c r="F517" s="159"/>
    </row>
    <row r="518" spans="1:6" s="56" customFormat="1" ht="12.75">
      <c r="A518" s="165"/>
      <c r="B518" s="165"/>
      <c r="C518" s="159"/>
      <c r="D518" s="159"/>
      <c r="E518" s="159"/>
      <c r="F518" s="159"/>
    </row>
    <row r="519" spans="1:6" s="56" customFormat="1" ht="12.75">
      <c r="A519" s="165"/>
      <c r="B519" s="165"/>
      <c r="C519" s="159"/>
      <c r="D519" s="159"/>
      <c r="E519" s="159"/>
      <c r="F519" s="159"/>
    </row>
    <row r="520" spans="1:6" s="56" customFormat="1" ht="12.75">
      <c r="A520" s="165"/>
      <c r="B520" s="165"/>
      <c r="C520" s="159"/>
      <c r="D520" s="159"/>
      <c r="E520" s="159"/>
      <c r="F520" s="159"/>
    </row>
    <row r="521" spans="1:6" s="56" customFormat="1" ht="12.75">
      <c r="A521" s="165"/>
      <c r="B521" s="165"/>
      <c r="C521" s="159"/>
      <c r="D521" s="159"/>
      <c r="E521" s="159"/>
      <c r="F521" s="159"/>
    </row>
    <row r="522" spans="1:6" s="56" customFormat="1" ht="12.75">
      <c r="A522" s="165"/>
      <c r="B522" s="165"/>
      <c r="C522" s="159"/>
      <c r="D522" s="159"/>
      <c r="E522" s="159"/>
      <c r="F522" s="159"/>
    </row>
    <row r="523" spans="1:6" s="56" customFormat="1" ht="12.75">
      <c r="A523" s="165"/>
      <c r="B523" s="165"/>
      <c r="C523" s="159"/>
      <c r="D523" s="159"/>
      <c r="E523" s="159"/>
      <c r="F523" s="159"/>
    </row>
    <row r="524" spans="1:6" s="56" customFormat="1" ht="12.75">
      <c r="A524" s="165"/>
      <c r="B524" s="165"/>
      <c r="C524" s="159"/>
      <c r="D524" s="159"/>
      <c r="E524" s="159"/>
      <c r="F524" s="159"/>
    </row>
    <row r="525" spans="1:6" s="56" customFormat="1" ht="12.75">
      <c r="A525" s="165"/>
      <c r="B525" s="165"/>
      <c r="C525" s="159"/>
      <c r="D525" s="159"/>
      <c r="E525" s="159"/>
      <c r="F525" s="159"/>
    </row>
    <row r="526" spans="1:6" s="56" customFormat="1" ht="12.75">
      <c r="A526" s="165"/>
      <c r="B526" s="165"/>
      <c r="C526" s="159"/>
      <c r="D526" s="159"/>
      <c r="E526" s="159"/>
      <c r="F526" s="159"/>
    </row>
    <row r="527" spans="1:6" s="56" customFormat="1" ht="12.75">
      <c r="A527" s="165"/>
      <c r="B527" s="165"/>
      <c r="C527" s="159"/>
      <c r="D527" s="159"/>
      <c r="E527" s="159"/>
      <c r="F527" s="159"/>
    </row>
    <row r="528" spans="1:6" s="56" customFormat="1" ht="12.75">
      <c r="A528" s="165"/>
      <c r="B528" s="165"/>
      <c r="C528" s="159"/>
      <c r="D528" s="159"/>
      <c r="E528" s="159"/>
      <c r="F528" s="159"/>
    </row>
    <row r="529" spans="1:6" s="56" customFormat="1">
      <c r="A529" s="44"/>
      <c r="B529" s="44"/>
      <c r="C529" s="27"/>
      <c r="D529" s="27"/>
      <c r="E529" s="27"/>
      <c r="F529" s="27"/>
    </row>
    <row r="530" spans="1:6" s="56" customFormat="1">
      <c r="A530" s="44"/>
      <c r="B530" s="44"/>
      <c r="C530" s="27"/>
      <c r="D530" s="27"/>
      <c r="E530" s="27"/>
      <c r="F530" s="27"/>
    </row>
    <row r="531" spans="1:6" s="56" customFormat="1">
      <c r="A531" s="44"/>
      <c r="B531" s="44"/>
      <c r="C531" s="27"/>
      <c r="D531" s="27"/>
      <c r="E531" s="27"/>
      <c r="F531" s="27"/>
    </row>
  </sheetData>
  <mergeCells count="14">
    <mergeCell ref="B9:F9"/>
    <mergeCell ref="B6:E6"/>
    <mergeCell ref="E1:F1"/>
    <mergeCell ref="D2:F2"/>
    <mergeCell ref="C3:F3"/>
    <mergeCell ref="C4:F4"/>
    <mergeCell ref="A53:F53"/>
    <mergeCell ref="A52:F52"/>
    <mergeCell ref="B14:F14"/>
    <mergeCell ref="B25:F25"/>
    <mergeCell ref="B31:F31"/>
    <mergeCell ref="B37:F37"/>
    <mergeCell ref="B42:F42"/>
    <mergeCell ref="A51:F51"/>
  </mergeCells>
  <phoneticPr fontId="30" type="noConversion"/>
  <pageMargins left="1.1811023622047245" right="0.39370078740157483" top="0.78740157480314965" bottom="0.78740157480314965" header="0.31496062992125984" footer="0.31496062992125984"/>
  <pageSetup paperSize="9" scale="6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F21"/>
  <sheetViews>
    <sheetView workbookViewId="0">
      <pane ySplit="8" topLeftCell="A9" activePane="bottomLeft" state="frozen"/>
      <selection pane="bottomLeft" activeCell="D2" sqref="C2:F4"/>
    </sheetView>
  </sheetViews>
  <sheetFormatPr defaultRowHeight="15"/>
  <cols>
    <col min="1" max="1" width="8.140625" style="1" customWidth="1"/>
    <col min="2" max="2" width="62.5703125" style="2" customWidth="1"/>
    <col min="3" max="3" width="12.5703125" style="2" customWidth="1"/>
    <col min="4" max="4" width="14.42578125" style="2" customWidth="1"/>
    <col min="5" max="5" width="11.42578125" style="1" customWidth="1"/>
    <col min="6" max="6" width="14.7109375" style="1" customWidth="1"/>
    <col min="7" max="7" width="30.140625" style="1" customWidth="1"/>
    <col min="8" max="240" width="9.140625" style="1"/>
    <col min="241" max="241" width="41.85546875" style="1" customWidth="1"/>
    <col min="242" max="242" width="15.7109375" style="1" customWidth="1"/>
    <col min="243" max="243" width="14.140625" style="1" customWidth="1"/>
    <col min="244" max="244" width="10.42578125" style="1" customWidth="1"/>
    <col min="245" max="245" width="14.7109375" style="1" customWidth="1"/>
    <col min="246" max="246" width="14.42578125" style="1" customWidth="1"/>
    <col min="247" max="496" width="9.140625" style="1"/>
    <col min="497" max="497" width="41.85546875" style="1" customWidth="1"/>
    <col min="498" max="498" width="15.7109375" style="1" customWidth="1"/>
    <col min="499" max="499" width="14.140625" style="1" customWidth="1"/>
    <col min="500" max="500" width="10.42578125" style="1" customWidth="1"/>
    <col min="501" max="501" width="14.7109375" style="1" customWidth="1"/>
    <col min="502" max="502" width="14.42578125" style="1" customWidth="1"/>
    <col min="503" max="752" width="9.140625" style="1"/>
    <col min="753" max="753" width="41.85546875" style="1" customWidth="1"/>
    <col min="754" max="754" width="15.7109375" style="1" customWidth="1"/>
    <col min="755" max="755" width="14.140625" style="1" customWidth="1"/>
    <col min="756" max="756" width="10.42578125" style="1" customWidth="1"/>
    <col min="757" max="757" width="14.7109375" style="1" customWidth="1"/>
    <col min="758" max="758" width="14.42578125" style="1" customWidth="1"/>
    <col min="759" max="1008" width="9.140625" style="1"/>
    <col min="1009" max="1009" width="41.85546875" style="1" customWidth="1"/>
    <col min="1010" max="1010" width="15.7109375" style="1" customWidth="1"/>
    <col min="1011" max="1011" width="14.140625" style="1" customWidth="1"/>
    <col min="1012" max="1012" width="10.42578125" style="1" customWidth="1"/>
    <col min="1013" max="1013" width="14.7109375" style="1" customWidth="1"/>
    <col min="1014" max="1014" width="14.42578125" style="1" customWidth="1"/>
    <col min="1015" max="1264" width="9.140625" style="1"/>
    <col min="1265" max="1265" width="41.85546875" style="1" customWidth="1"/>
    <col min="1266" max="1266" width="15.7109375" style="1" customWidth="1"/>
    <col min="1267" max="1267" width="14.140625" style="1" customWidth="1"/>
    <col min="1268" max="1268" width="10.42578125" style="1" customWidth="1"/>
    <col min="1269" max="1269" width="14.7109375" style="1" customWidth="1"/>
    <col min="1270" max="1270" width="14.42578125" style="1" customWidth="1"/>
    <col min="1271" max="1520" width="9.140625" style="1"/>
    <col min="1521" max="1521" width="41.85546875" style="1" customWidth="1"/>
    <col min="1522" max="1522" width="15.7109375" style="1" customWidth="1"/>
    <col min="1523" max="1523" width="14.140625" style="1" customWidth="1"/>
    <col min="1524" max="1524" width="10.42578125" style="1" customWidth="1"/>
    <col min="1525" max="1525" width="14.7109375" style="1" customWidth="1"/>
    <col min="1526" max="1526" width="14.42578125" style="1" customWidth="1"/>
    <col min="1527" max="1776" width="9.140625" style="1"/>
    <col min="1777" max="1777" width="41.85546875" style="1" customWidth="1"/>
    <col min="1778" max="1778" width="15.7109375" style="1" customWidth="1"/>
    <col min="1779" max="1779" width="14.140625" style="1" customWidth="1"/>
    <col min="1780" max="1780" width="10.42578125" style="1" customWidth="1"/>
    <col min="1781" max="1781" width="14.7109375" style="1" customWidth="1"/>
    <col min="1782" max="1782" width="14.42578125" style="1" customWidth="1"/>
    <col min="1783" max="2032" width="9.140625" style="1"/>
    <col min="2033" max="2033" width="41.85546875" style="1" customWidth="1"/>
    <col min="2034" max="2034" width="15.7109375" style="1" customWidth="1"/>
    <col min="2035" max="2035" width="14.140625" style="1" customWidth="1"/>
    <col min="2036" max="2036" width="10.42578125" style="1" customWidth="1"/>
    <col min="2037" max="2037" width="14.7109375" style="1" customWidth="1"/>
    <col min="2038" max="2038" width="14.42578125" style="1" customWidth="1"/>
    <col min="2039" max="2288" width="9.140625" style="1"/>
    <col min="2289" max="2289" width="41.85546875" style="1" customWidth="1"/>
    <col min="2290" max="2290" width="15.7109375" style="1" customWidth="1"/>
    <col min="2291" max="2291" width="14.140625" style="1" customWidth="1"/>
    <col min="2292" max="2292" width="10.42578125" style="1" customWidth="1"/>
    <col min="2293" max="2293" width="14.7109375" style="1" customWidth="1"/>
    <col min="2294" max="2294" width="14.42578125" style="1" customWidth="1"/>
    <col min="2295" max="2544" width="9.140625" style="1"/>
    <col min="2545" max="2545" width="41.85546875" style="1" customWidth="1"/>
    <col min="2546" max="2546" width="15.7109375" style="1" customWidth="1"/>
    <col min="2547" max="2547" width="14.140625" style="1" customWidth="1"/>
    <col min="2548" max="2548" width="10.42578125" style="1" customWidth="1"/>
    <col min="2549" max="2549" width="14.7109375" style="1" customWidth="1"/>
    <col min="2550" max="2550" width="14.42578125" style="1" customWidth="1"/>
    <col min="2551" max="2800" width="9.140625" style="1"/>
    <col min="2801" max="2801" width="41.85546875" style="1" customWidth="1"/>
    <col min="2802" max="2802" width="15.7109375" style="1" customWidth="1"/>
    <col min="2803" max="2803" width="14.140625" style="1" customWidth="1"/>
    <col min="2804" max="2804" width="10.42578125" style="1" customWidth="1"/>
    <col min="2805" max="2805" width="14.7109375" style="1" customWidth="1"/>
    <col min="2806" max="2806" width="14.42578125" style="1" customWidth="1"/>
    <col min="2807" max="3056" width="9.140625" style="1"/>
    <col min="3057" max="3057" width="41.85546875" style="1" customWidth="1"/>
    <col min="3058" max="3058" width="15.7109375" style="1" customWidth="1"/>
    <col min="3059" max="3059" width="14.140625" style="1" customWidth="1"/>
    <col min="3060" max="3060" width="10.42578125" style="1" customWidth="1"/>
    <col min="3061" max="3061" width="14.7109375" style="1" customWidth="1"/>
    <col min="3062" max="3062" width="14.42578125" style="1" customWidth="1"/>
    <col min="3063" max="3312" width="9.140625" style="1"/>
    <col min="3313" max="3313" width="41.85546875" style="1" customWidth="1"/>
    <col min="3314" max="3314" width="15.7109375" style="1" customWidth="1"/>
    <col min="3315" max="3315" width="14.140625" style="1" customWidth="1"/>
    <col min="3316" max="3316" width="10.42578125" style="1" customWidth="1"/>
    <col min="3317" max="3317" width="14.7109375" style="1" customWidth="1"/>
    <col min="3318" max="3318" width="14.42578125" style="1" customWidth="1"/>
    <col min="3319" max="3568" width="9.140625" style="1"/>
    <col min="3569" max="3569" width="41.85546875" style="1" customWidth="1"/>
    <col min="3570" max="3570" width="15.7109375" style="1" customWidth="1"/>
    <col min="3571" max="3571" width="14.140625" style="1" customWidth="1"/>
    <col min="3572" max="3572" width="10.42578125" style="1" customWidth="1"/>
    <col min="3573" max="3573" width="14.7109375" style="1" customWidth="1"/>
    <col min="3574" max="3574" width="14.42578125" style="1" customWidth="1"/>
    <col min="3575" max="3824" width="9.140625" style="1"/>
    <col min="3825" max="3825" width="41.85546875" style="1" customWidth="1"/>
    <col min="3826" max="3826" width="15.7109375" style="1" customWidth="1"/>
    <col min="3827" max="3827" width="14.140625" style="1" customWidth="1"/>
    <col min="3828" max="3828" width="10.42578125" style="1" customWidth="1"/>
    <col min="3829" max="3829" width="14.7109375" style="1" customWidth="1"/>
    <col min="3830" max="3830" width="14.42578125" style="1" customWidth="1"/>
    <col min="3831" max="4080" width="9.140625" style="1"/>
    <col min="4081" max="4081" width="41.85546875" style="1" customWidth="1"/>
    <col min="4082" max="4082" width="15.7109375" style="1" customWidth="1"/>
    <col min="4083" max="4083" width="14.140625" style="1" customWidth="1"/>
    <col min="4084" max="4084" width="10.42578125" style="1" customWidth="1"/>
    <col min="4085" max="4085" width="14.7109375" style="1" customWidth="1"/>
    <col min="4086" max="4086" width="14.42578125" style="1" customWidth="1"/>
    <col min="4087" max="4336" width="9.140625" style="1"/>
    <col min="4337" max="4337" width="41.85546875" style="1" customWidth="1"/>
    <col min="4338" max="4338" width="15.7109375" style="1" customWidth="1"/>
    <col min="4339" max="4339" width="14.140625" style="1" customWidth="1"/>
    <col min="4340" max="4340" width="10.42578125" style="1" customWidth="1"/>
    <col min="4341" max="4341" width="14.7109375" style="1" customWidth="1"/>
    <col min="4342" max="4342" width="14.42578125" style="1" customWidth="1"/>
    <col min="4343" max="4592" width="9.140625" style="1"/>
    <col min="4593" max="4593" width="41.85546875" style="1" customWidth="1"/>
    <col min="4594" max="4594" width="15.7109375" style="1" customWidth="1"/>
    <col min="4595" max="4595" width="14.140625" style="1" customWidth="1"/>
    <col min="4596" max="4596" width="10.42578125" style="1" customWidth="1"/>
    <col min="4597" max="4597" width="14.7109375" style="1" customWidth="1"/>
    <col min="4598" max="4598" width="14.42578125" style="1" customWidth="1"/>
    <col min="4599" max="4848" width="9.140625" style="1"/>
    <col min="4849" max="4849" width="41.85546875" style="1" customWidth="1"/>
    <col min="4850" max="4850" width="15.7109375" style="1" customWidth="1"/>
    <col min="4851" max="4851" width="14.140625" style="1" customWidth="1"/>
    <col min="4852" max="4852" width="10.42578125" style="1" customWidth="1"/>
    <col min="4853" max="4853" width="14.7109375" style="1" customWidth="1"/>
    <col min="4854" max="4854" width="14.42578125" style="1" customWidth="1"/>
    <col min="4855" max="5104" width="9.140625" style="1"/>
    <col min="5105" max="5105" width="41.85546875" style="1" customWidth="1"/>
    <col min="5106" max="5106" width="15.7109375" style="1" customWidth="1"/>
    <col min="5107" max="5107" width="14.140625" style="1" customWidth="1"/>
    <col min="5108" max="5108" width="10.42578125" style="1" customWidth="1"/>
    <col min="5109" max="5109" width="14.7109375" style="1" customWidth="1"/>
    <col min="5110" max="5110" width="14.42578125" style="1" customWidth="1"/>
    <col min="5111" max="5360" width="9.140625" style="1"/>
    <col min="5361" max="5361" width="41.85546875" style="1" customWidth="1"/>
    <col min="5362" max="5362" width="15.7109375" style="1" customWidth="1"/>
    <col min="5363" max="5363" width="14.140625" style="1" customWidth="1"/>
    <col min="5364" max="5364" width="10.42578125" style="1" customWidth="1"/>
    <col min="5365" max="5365" width="14.7109375" style="1" customWidth="1"/>
    <col min="5366" max="5366" width="14.42578125" style="1" customWidth="1"/>
    <col min="5367" max="5616" width="9.140625" style="1"/>
    <col min="5617" max="5617" width="41.85546875" style="1" customWidth="1"/>
    <col min="5618" max="5618" width="15.7109375" style="1" customWidth="1"/>
    <col min="5619" max="5619" width="14.140625" style="1" customWidth="1"/>
    <col min="5620" max="5620" width="10.42578125" style="1" customWidth="1"/>
    <col min="5621" max="5621" width="14.7109375" style="1" customWidth="1"/>
    <col min="5622" max="5622" width="14.42578125" style="1" customWidth="1"/>
    <col min="5623" max="5872" width="9.140625" style="1"/>
    <col min="5873" max="5873" width="41.85546875" style="1" customWidth="1"/>
    <col min="5874" max="5874" width="15.7109375" style="1" customWidth="1"/>
    <col min="5875" max="5875" width="14.140625" style="1" customWidth="1"/>
    <col min="5876" max="5876" width="10.42578125" style="1" customWidth="1"/>
    <col min="5877" max="5877" width="14.7109375" style="1" customWidth="1"/>
    <col min="5878" max="5878" width="14.42578125" style="1" customWidth="1"/>
    <col min="5879" max="6128" width="9.140625" style="1"/>
    <col min="6129" max="6129" width="41.85546875" style="1" customWidth="1"/>
    <col min="6130" max="6130" width="15.7109375" style="1" customWidth="1"/>
    <col min="6131" max="6131" width="14.140625" style="1" customWidth="1"/>
    <col min="6132" max="6132" width="10.42578125" style="1" customWidth="1"/>
    <col min="6133" max="6133" width="14.7109375" style="1" customWidth="1"/>
    <col min="6134" max="6134" width="14.42578125" style="1" customWidth="1"/>
    <col min="6135" max="6384" width="9.140625" style="1"/>
    <col min="6385" max="6385" width="41.85546875" style="1" customWidth="1"/>
    <col min="6386" max="6386" width="15.7109375" style="1" customWidth="1"/>
    <col min="6387" max="6387" width="14.140625" style="1" customWidth="1"/>
    <col min="6388" max="6388" width="10.42578125" style="1" customWidth="1"/>
    <col min="6389" max="6389" width="14.7109375" style="1" customWidth="1"/>
    <col min="6390" max="6390" width="14.42578125" style="1" customWidth="1"/>
    <col min="6391" max="6640" width="9.140625" style="1"/>
    <col min="6641" max="6641" width="41.85546875" style="1" customWidth="1"/>
    <col min="6642" max="6642" width="15.7109375" style="1" customWidth="1"/>
    <col min="6643" max="6643" width="14.140625" style="1" customWidth="1"/>
    <col min="6644" max="6644" width="10.42578125" style="1" customWidth="1"/>
    <col min="6645" max="6645" width="14.7109375" style="1" customWidth="1"/>
    <col min="6646" max="6646" width="14.42578125" style="1" customWidth="1"/>
    <col min="6647" max="6896" width="9.140625" style="1"/>
    <col min="6897" max="6897" width="41.85546875" style="1" customWidth="1"/>
    <col min="6898" max="6898" width="15.7109375" style="1" customWidth="1"/>
    <col min="6899" max="6899" width="14.140625" style="1" customWidth="1"/>
    <col min="6900" max="6900" width="10.42578125" style="1" customWidth="1"/>
    <col min="6901" max="6901" width="14.7109375" style="1" customWidth="1"/>
    <col min="6902" max="6902" width="14.42578125" style="1" customWidth="1"/>
    <col min="6903" max="7152" width="9.140625" style="1"/>
    <col min="7153" max="7153" width="41.85546875" style="1" customWidth="1"/>
    <col min="7154" max="7154" width="15.7109375" style="1" customWidth="1"/>
    <col min="7155" max="7155" width="14.140625" style="1" customWidth="1"/>
    <col min="7156" max="7156" width="10.42578125" style="1" customWidth="1"/>
    <col min="7157" max="7157" width="14.7109375" style="1" customWidth="1"/>
    <col min="7158" max="7158" width="14.42578125" style="1" customWidth="1"/>
    <col min="7159" max="7408" width="9.140625" style="1"/>
    <col min="7409" max="7409" width="41.85546875" style="1" customWidth="1"/>
    <col min="7410" max="7410" width="15.7109375" style="1" customWidth="1"/>
    <col min="7411" max="7411" width="14.140625" style="1" customWidth="1"/>
    <col min="7412" max="7412" width="10.42578125" style="1" customWidth="1"/>
    <col min="7413" max="7413" width="14.7109375" style="1" customWidth="1"/>
    <col min="7414" max="7414" width="14.42578125" style="1" customWidth="1"/>
    <col min="7415" max="7664" width="9.140625" style="1"/>
    <col min="7665" max="7665" width="41.85546875" style="1" customWidth="1"/>
    <col min="7666" max="7666" width="15.7109375" style="1" customWidth="1"/>
    <col min="7667" max="7667" width="14.140625" style="1" customWidth="1"/>
    <col min="7668" max="7668" width="10.42578125" style="1" customWidth="1"/>
    <col min="7669" max="7669" width="14.7109375" style="1" customWidth="1"/>
    <col min="7670" max="7670" width="14.42578125" style="1" customWidth="1"/>
    <col min="7671" max="7920" width="9.140625" style="1"/>
    <col min="7921" max="7921" width="41.85546875" style="1" customWidth="1"/>
    <col min="7922" max="7922" width="15.7109375" style="1" customWidth="1"/>
    <col min="7923" max="7923" width="14.140625" style="1" customWidth="1"/>
    <col min="7924" max="7924" width="10.42578125" style="1" customWidth="1"/>
    <col min="7925" max="7925" width="14.7109375" style="1" customWidth="1"/>
    <col min="7926" max="7926" width="14.42578125" style="1" customWidth="1"/>
    <col min="7927" max="8176" width="9.140625" style="1"/>
    <col min="8177" max="8177" width="41.85546875" style="1" customWidth="1"/>
    <col min="8178" max="8178" width="15.7109375" style="1" customWidth="1"/>
    <col min="8179" max="8179" width="14.140625" style="1" customWidth="1"/>
    <col min="8180" max="8180" width="10.42578125" style="1" customWidth="1"/>
    <col min="8181" max="8181" width="14.7109375" style="1" customWidth="1"/>
    <col min="8182" max="8182" width="14.42578125" style="1" customWidth="1"/>
    <col min="8183" max="8432" width="9.140625" style="1"/>
    <col min="8433" max="8433" width="41.85546875" style="1" customWidth="1"/>
    <col min="8434" max="8434" width="15.7109375" style="1" customWidth="1"/>
    <col min="8435" max="8435" width="14.140625" style="1" customWidth="1"/>
    <col min="8436" max="8436" width="10.42578125" style="1" customWidth="1"/>
    <col min="8437" max="8437" width="14.7109375" style="1" customWidth="1"/>
    <col min="8438" max="8438" width="14.42578125" style="1" customWidth="1"/>
    <col min="8439" max="8688" width="9.140625" style="1"/>
    <col min="8689" max="8689" width="41.85546875" style="1" customWidth="1"/>
    <col min="8690" max="8690" width="15.7109375" style="1" customWidth="1"/>
    <col min="8691" max="8691" width="14.140625" style="1" customWidth="1"/>
    <col min="8692" max="8692" width="10.42578125" style="1" customWidth="1"/>
    <col min="8693" max="8693" width="14.7109375" style="1" customWidth="1"/>
    <col min="8694" max="8694" width="14.42578125" style="1" customWidth="1"/>
    <col min="8695" max="8944" width="9.140625" style="1"/>
    <col min="8945" max="8945" width="41.85546875" style="1" customWidth="1"/>
    <col min="8946" max="8946" width="15.7109375" style="1" customWidth="1"/>
    <col min="8947" max="8947" width="14.140625" style="1" customWidth="1"/>
    <col min="8948" max="8948" width="10.42578125" style="1" customWidth="1"/>
    <col min="8949" max="8949" width="14.7109375" style="1" customWidth="1"/>
    <col min="8950" max="8950" width="14.42578125" style="1" customWidth="1"/>
    <col min="8951" max="9200" width="9.140625" style="1"/>
    <col min="9201" max="9201" width="41.85546875" style="1" customWidth="1"/>
    <col min="9202" max="9202" width="15.7109375" style="1" customWidth="1"/>
    <col min="9203" max="9203" width="14.140625" style="1" customWidth="1"/>
    <col min="9204" max="9204" width="10.42578125" style="1" customWidth="1"/>
    <col min="9205" max="9205" width="14.7109375" style="1" customWidth="1"/>
    <col min="9206" max="9206" width="14.42578125" style="1" customWidth="1"/>
    <col min="9207" max="9456" width="9.140625" style="1"/>
    <col min="9457" max="9457" width="41.85546875" style="1" customWidth="1"/>
    <col min="9458" max="9458" width="15.7109375" style="1" customWidth="1"/>
    <col min="9459" max="9459" width="14.140625" style="1" customWidth="1"/>
    <col min="9460" max="9460" width="10.42578125" style="1" customWidth="1"/>
    <col min="9461" max="9461" width="14.7109375" style="1" customWidth="1"/>
    <col min="9462" max="9462" width="14.42578125" style="1" customWidth="1"/>
    <col min="9463" max="9712" width="9.140625" style="1"/>
    <col min="9713" max="9713" width="41.85546875" style="1" customWidth="1"/>
    <col min="9714" max="9714" width="15.7109375" style="1" customWidth="1"/>
    <col min="9715" max="9715" width="14.140625" style="1" customWidth="1"/>
    <col min="9716" max="9716" width="10.42578125" style="1" customWidth="1"/>
    <col min="9717" max="9717" width="14.7109375" style="1" customWidth="1"/>
    <col min="9718" max="9718" width="14.42578125" style="1" customWidth="1"/>
    <col min="9719" max="9968" width="9.140625" style="1"/>
    <col min="9969" max="9969" width="41.85546875" style="1" customWidth="1"/>
    <col min="9970" max="9970" width="15.7109375" style="1" customWidth="1"/>
    <col min="9971" max="9971" width="14.140625" style="1" customWidth="1"/>
    <col min="9972" max="9972" width="10.42578125" style="1" customWidth="1"/>
    <col min="9973" max="9973" width="14.7109375" style="1" customWidth="1"/>
    <col min="9974" max="9974" width="14.42578125" style="1" customWidth="1"/>
    <col min="9975" max="10224" width="9.140625" style="1"/>
    <col min="10225" max="10225" width="41.85546875" style="1" customWidth="1"/>
    <col min="10226" max="10226" width="15.7109375" style="1" customWidth="1"/>
    <col min="10227" max="10227" width="14.140625" style="1" customWidth="1"/>
    <col min="10228" max="10228" width="10.42578125" style="1" customWidth="1"/>
    <col min="10229" max="10229" width="14.7109375" style="1" customWidth="1"/>
    <col min="10230" max="10230" width="14.42578125" style="1" customWidth="1"/>
    <col min="10231" max="10480" width="9.140625" style="1"/>
    <col min="10481" max="10481" width="41.85546875" style="1" customWidth="1"/>
    <col min="10482" max="10482" width="15.7109375" style="1" customWidth="1"/>
    <col min="10483" max="10483" width="14.140625" style="1" customWidth="1"/>
    <col min="10484" max="10484" width="10.42578125" style="1" customWidth="1"/>
    <col min="10485" max="10485" width="14.7109375" style="1" customWidth="1"/>
    <col min="10486" max="10486" width="14.42578125" style="1" customWidth="1"/>
    <col min="10487" max="10736" width="9.140625" style="1"/>
    <col min="10737" max="10737" width="41.85546875" style="1" customWidth="1"/>
    <col min="10738" max="10738" width="15.7109375" style="1" customWidth="1"/>
    <col min="10739" max="10739" width="14.140625" style="1" customWidth="1"/>
    <col min="10740" max="10740" width="10.42578125" style="1" customWidth="1"/>
    <col min="10741" max="10741" width="14.7109375" style="1" customWidth="1"/>
    <col min="10742" max="10742" width="14.42578125" style="1" customWidth="1"/>
    <col min="10743" max="10992" width="9.140625" style="1"/>
    <col min="10993" max="10993" width="41.85546875" style="1" customWidth="1"/>
    <col min="10994" max="10994" width="15.7109375" style="1" customWidth="1"/>
    <col min="10995" max="10995" width="14.140625" style="1" customWidth="1"/>
    <col min="10996" max="10996" width="10.42578125" style="1" customWidth="1"/>
    <col min="10997" max="10997" width="14.7109375" style="1" customWidth="1"/>
    <col min="10998" max="10998" width="14.42578125" style="1" customWidth="1"/>
    <col min="10999" max="11248" width="9.140625" style="1"/>
    <col min="11249" max="11249" width="41.85546875" style="1" customWidth="1"/>
    <col min="11250" max="11250" width="15.7109375" style="1" customWidth="1"/>
    <col min="11251" max="11251" width="14.140625" style="1" customWidth="1"/>
    <col min="11252" max="11252" width="10.42578125" style="1" customWidth="1"/>
    <col min="11253" max="11253" width="14.7109375" style="1" customWidth="1"/>
    <col min="11254" max="11254" width="14.42578125" style="1" customWidth="1"/>
    <col min="11255" max="11504" width="9.140625" style="1"/>
    <col min="11505" max="11505" width="41.85546875" style="1" customWidth="1"/>
    <col min="11506" max="11506" width="15.7109375" style="1" customWidth="1"/>
    <col min="11507" max="11507" width="14.140625" style="1" customWidth="1"/>
    <col min="11508" max="11508" width="10.42578125" style="1" customWidth="1"/>
    <col min="11509" max="11509" width="14.7109375" style="1" customWidth="1"/>
    <col min="11510" max="11510" width="14.42578125" style="1" customWidth="1"/>
    <col min="11511" max="11760" width="9.140625" style="1"/>
    <col min="11761" max="11761" width="41.85546875" style="1" customWidth="1"/>
    <col min="11762" max="11762" width="15.7109375" style="1" customWidth="1"/>
    <col min="11763" max="11763" width="14.140625" style="1" customWidth="1"/>
    <col min="11764" max="11764" width="10.42578125" style="1" customWidth="1"/>
    <col min="11765" max="11765" width="14.7109375" style="1" customWidth="1"/>
    <col min="11766" max="11766" width="14.42578125" style="1" customWidth="1"/>
    <col min="11767" max="12016" width="9.140625" style="1"/>
    <col min="12017" max="12017" width="41.85546875" style="1" customWidth="1"/>
    <col min="12018" max="12018" width="15.7109375" style="1" customWidth="1"/>
    <col min="12019" max="12019" width="14.140625" style="1" customWidth="1"/>
    <col min="12020" max="12020" width="10.42578125" style="1" customWidth="1"/>
    <col min="12021" max="12021" width="14.7109375" style="1" customWidth="1"/>
    <col min="12022" max="12022" width="14.42578125" style="1" customWidth="1"/>
    <col min="12023" max="12272" width="9.140625" style="1"/>
    <col min="12273" max="12273" width="41.85546875" style="1" customWidth="1"/>
    <col min="12274" max="12274" width="15.7109375" style="1" customWidth="1"/>
    <col min="12275" max="12275" width="14.140625" style="1" customWidth="1"/>
    <col min="12276" max="12276" width="10.42578125" style="1" customWidth="1"/>
    <col min="12277" max="12277" width="14.7109375" style="1" customWidth="1"/>
    <col min="12278" max="12278" width="14.42578125" style="1" customWidth="1"/>
    <col min="12279" max="12528" width="9.140625" style="1"/>
    <col min="12529" max="12529" width="41.85546875" style="1" customWidth="1"/>
    <col min="12530" max="12530" width="15.7109375" style="1" customWidth="1"/>
    <col min="12531" max="12531" width="14.140625" style="1" customWidth="1"/>
    <col min="12532" max="12532" width="10.42578125" style="1" customWidth="1"/>
    <col min="12533" max="12533" width="14.7109375" style="1" customWidth="1"/>
    <col min="12534" max="12534" width="14.42578125" style="1" customWidth="1"/>
    <col min="12535" max="12784" width="9.140625" style="1"/>
    <col min="12785" max="12785" width="41.85546875" style="1" customWidth="1"/>
    <col min="12786" max="12786" width="15.7109375" style="1" customWidth="1"/>
    <col min="12787" max="12787" width="14.140625" style="1" customWidth="1"/>
    <col min="12788" max="12788" width="10.42578125" style="1" customWidth="1"/>
    <col min="12789" max="12789" width="14.7109375" style="1" customWidth="1"/>
    <col min="12790" max="12790" width="14.42578125" style="1" customWidth="1"/>
    <col min="12791" max="13040" width="9.140625" style="1"/>
    <col min="13041" max="13041" width="41.85546875" style="1" customWidth="1"/>
    <col min="13042" max="13042" width="15.7109375" style="1" customWidth="1"/>
    <col min="13043" max="13043" width="14.140625" style="1" customWidth="1"/>
    <col min="13044" max="13044" width="10.42578125" style="1" customWidth="1"/>
    <col min="13045" max="13045" width="14.7109375" style="1" customWidth="1"/>
    <col min="13046" max="13046" width="14.42578125" style="1" customWidth="1"/>
    <col min="13047" max="13296" width="9.140625" style="1"/>
    <col min="13297" max="13297" width="41.85546875" style="1" customWidth="1"/>
    <col min="13298" max="13298" width="15.7109375" style="1" customWidth="1"/>
    <col min="13299" max="13299" width="14.140625" style="1" customWidth="1"/>
    <col min="13300" max="13300" width="10.42578125" style="1" customWidth="1"/>
    <col min="13301" max="13301" width="14.7109375" style="1" customWidth="1"/>
    <col min="13302" max="13302" width="14.42578125" style="1" customWidth="1"/>
    <col min="13303" max="13552" width="9.140625" style="1"/>
    <col min="13553" max="13553" width="41.85546875" style="1" customWidth="1"/>
    <col min="13554" max="13554" width="15.7109375" style="1" customWidth="1"/>
    <col min="13555" max="13555" width="14.140625" style="1" customWidth="1"/>
    <col min="13556" max="13556" width="10.42578125" style="1" customWidth="1"/>
    <col min="13557" max="13557" width="14.7109375" style="1" customWidth="1"/>
    <col min="13558" max="13558" width="14.42578125" style="1" customWidth="1"/>
    <col min="13559" max="13808" width="9.140625" style="1"/>
    <col min="13809" max="13809" width="41.85546875" style="1" customWidth="1"/>
    <col min="13810" max="13810" width="15.7109375" style="1" customWidth="1"/>
    <col min="13811" max="13811" width="14.140625" style="1" customWidth="1"/>
    <col min="13812" max="13812" width="10.42578125" style="1" customWidth="1"/>
    <col min="13813" max="13813" width="14.7109375" style="1" customWidth="1"/>
    <col min="13814" max="13814" width="14.42578125" style="1" customWidth="1"/>
    <col min="13815" max="14064" width="9.140625" style="1"/>
    <col min="14065" max="14065" width="41.85546875" style="1" customWidth="1"/>
    <col min="14066" max="14066" width="15.7109375" style="1" customWidth="1"/>
    <col min="14067" max="14067" width="14.140625" style="1" customWidth="1"/>
    <col min="14068" max="14068" width="10.42578125" style="1" customWidth="1"/>
    <col min="14069" max="14069" width="14.7109375" style="1" customWidth="1"/>
    <col min="14070" max="14070" width="14.42578125" style="1" customWidth="1"/>
    <col min="14071" max="14320" width="9.140625" style="1"/>
    <col min="14321" max="14321" width="41.85546875" style="1" customWidth="1"/>
    <col min="14322" max="14322" width="15.7109375" style="1" customWidth="1"/>
    <col min="14323" max="14323" width="14.140625" style="1" customWidth="1"/>
    <col min="14324" max="14324" width="10.42578125" style="1" customWidth="1"/>
    <col min="14325" max="14325" width="14.7109375" style="1" customWidth="1"/>
    <col min="14326" max="14326" width="14.42578125" style="1" customWidth="1"/>
    <col min="14327" max="14576" width="9.140625" style="1"/>
    <col min="14577" max="14577" width="41.85546875" style="1" customWidth="1"/>
    <col min="14578" max="14578" width="15.7109375" style="1" customWidth="1"/>
    <col min="14579" max="14579" width="14.140625" style="1" customWidth="1"/>
    <col min="14580" max="14580" width="10.42578125" style="1" customWidth="1"/>
    <col min="14581" max="14581" width="14.7109375" style="1" customWidth="1"/>
    <col min="14582" max="14582" width="14.42578125" style="1" customWidth="1"/>
    <col min="14583" max="14832" width="9.140625" style="1"/>
    <col min="14833" max="14833" width="41.85546875" style="1" customWidth="1"/>
    <col min="14834" max="14834" width="15.7109375" style="1" customWidth="1"/>
    <col min="14835" max="14835" width="14.140625" style="1" customWidth="1"/>
    <col min="14836" max="14836" width="10.42578125" style="1" customWidth="1"/>
    <col min="14837" max="14837" width="14.7109375" style="1" customWidth="1"/>
    <col min="14838" max="14838" width="14.42578125" style="1" customWidth="1"/>
    <col min="14839" max="15088" width="9.140625" style="1"/>
    <col min="15089" max="15089" width="41.85546875" style="1" customWidth="1"/>
    <col min="15090" max="15090" width="15.7109375" style="1" customWidth="1"/>
    <col min="15091" max="15091" width="14.140625" style="1" customWidth="1"/>
    <col min="15092" max="15092" width="10.42578125" style="1" customWidth="1"/>
    <col min="15093" max="15093" width="14.7109375" style="1" customWidth="1"/>
    <col min="15094" max="15094" width="14.42578125" style="1" customWidth="1"/>
    <col min="15095" max="15344" width="9.140625" style="1"/>
    <col min="15345" max="15345" width="41.85546875" style="1" customWidth="1"/>
    <col min="15346" max="15346" width="15.7109375" style="1" customWidth="1"/>
    <col min="15347" max="15347" width="14.140625" style="1" customWidth="1"/>
    <col min="15348" max="15348" width="10.42578125" style="1" customWidth="1"/>
    <col min="15349" max="15349" width="14.7109375" style="1" customWidth="1"/>
    <col min="15350" max="15350" width="14.42578125" style="1" customWidth="1"/>
    <col min="15351" max="15600" width="9.140625" style="1"/>
    <col min="15601" max="15601" width="41.85546875" style="1" customWidth="1"/>
    <col min="15602" max="15602" width="15.7109375" style="1" customWidth="1"/>
    <col min="15603" max="15603" width="14.140625" style="1" customWidth="1"/>
    <col min="15604" max="15604" width="10.42578125" style="1" customWidth="1"/>
    <col min="15605" max="15605" width="14.7109375" style="1" customWidth="1"/>
    <col min="15606" max="15606" width="14.42578125" style="1" customWidth="1"/>
    <col min="15607" max="15856" width="9.140625" style="1"/>
    <col min="15857" max="15857" width="41.85546875" style="1" customWidth="1"/>
    <col min="15858" max="15858" width="15.7109375" style="1" customWidth="1"/>
    <col min="15859" max="15859" width="14.140625" style="1" customWidth="1"/>
    <col min="15860" max="15860" width="10.42578125" style="1" customWidth="1"/>
    <col min="15861" max="15861" width="14.7109375" style="1" customWidth="1"/>
    <col min="15862" max="15862" width="14.42578125" style="1" customWidth="1"/>
    <col min="15863" max="16112" width="9.140625" style="1"/>
    <col min="16113" max="16113" width="41.85546875" style="1" customWidth="1"/>
    <col min="16114" max="16114" width="15.7109375" style="1" customWidth="1"/>
    <col min="16115" max="16115" width="14.140625" style="1" customWidth="1"/>
    <col min="16116" max="16116" width="10.42578125" style="1" customWidth="1"/>
    <col min="16117" max="16117" width="14.7109375" style="1" customWidth="1"/>
    <col min="16118" max="16118" width="14.42578125" style="1" customWidth="1"/>
    <col min="16119" max="16384" width="9.140625" style="1"/>
  </cols>
  <sheetData>
    <row r="1" spans="1:6">
      <c r="D1" s="539" t="s">
        <v>359</v>
      </c>
      <c r="E1" s="539"/>
      <c r="F1" s="539"/>
    </row>
    <row r="2" spans="1:6">
      <c r="D2" s="539" t="s">
        <v>360</v>
      </c>
      <c r="E2" s="539"/>
      <c r="F2" s="539"/>
    </row>
    <row r="3" spans="1:6" ht="15.75" customHeight="1">
      <c r="C3" s="541" t="s">
        <v>1786</v>
      </c>
      <c r="D3" s="542"/>
      <c r="E3" s="542"/>
      <c r="F3" s="542"/>
    </row>
    <row r="4" spans="1:6" ht="15" customHeight="1">
      <c r="C4" s="541" t="s">
        <v>1787</v>
      </c>
      <c r="D4" s="541"/>
      <c r="E4" s="541"/>
      <c r="F4" s="541"/>
    </row>
    <row r="5" spans="1:6">
      <c r="D5" s="54"/>
      <c r="E5" s="54"/>
      <c r="F5" s="54"/>
    </row>
    <row r="6" spans="1:6" ht="15.75">
      <c r="A6" s="540" t="s">
        <v>336</v>
      </c>
      <c r="B6" s="540"/>
      <c r="C6" s="540"/>
      <c r="D6" s="540"/>
      <c r="E6" s="540"/>
      <c r="F6" s="540"/>
    </row>
    <row r="8" spans="1:6" ht="29.25">
      <c r="A8" s="45" t="s">
        <v>0</v>
      </c>
      <c r="B8" s="70" t="s">
        <v>1</v>
      </c>
      <c r="C8" s="70" t="s">
        <v>2</v>
      </c>
      <c r="D8" s="70" t="s">
        <v>362</v>
      </c>
      <c r="E8" s="70" t="s">
        <v>363</v>
      </c>
      <c r="F8" s="70" t="s">
        <v>364</v>
      </c>
    </row>
    <row r="9" spans="1:6">
      <c r="A9" s="212" t="s">
        <v>3</v>
      </c>
      <c r="B9" s="536" t="s">
        <v>1137</v>
      </c>
      <c r="C9" s="537"/>
      <c r="D9" s="537"/>
      <c r="E9" s="537"/>
      <c r="F9" s="538"/>
    </row>
    <row r="10" spans="1:6">
      <c r="A10" s="69" t="s">
        <v>4</v>
      </c>
      <c r="B10" s="62" t="s">
        <v>10</v>
      </c>
      <c r="C10" s="40" t="s">
        <v>87</v>
      </c>
      <c r="D10" s="74">
        <v>10</v>
      </c>
      <c r="E10" s="37">
        <f>ROUND(D10*0.21,2)</f>
        <v>2.1</v>
      </c>
      <c r="F10" s="37">
        <f>D10+E10</f>
        <v>12.1</v>
      </c>
    </row>
    <row r="11" spans="1:6">
      <c r="A11" s="69" t="s">
        <v>5</v>
      </c>
      <c r="B11" s="62" t="s">
        <v>12</v>
      </c>
      <c r="C11" s="40" t="s">
        <v>87</v>
      </c>
      <c r="D11" s="74">
        <v>1.5</v>
      </c>
      <c r="E11" s="6">
        <f>ROUND(D11*0.21,2)</f>
        <v>0.32</v>
      </c>
      <c r="F11" s="6">
        <f>D11+E11</f>
        <v>1.82</v>
      </c>
    </row>
    <row r="12" spans="1:6">
      <c r="A12" s="121" t="s">
        <v>102</v>
      </c>
      <c r="B12" s="536" t="s">
        <v>188</v>
      </c>
      <c r="C12" s="537"/>
      <c r="D12" s="537"/>
      <c r="E12" s="537"/>
      <c r="F12" s="538"/>
    </row>
    <row r="13" spans="1:6">
      <c r="A13" s="76" t="s">
        <v>56</v>
      </c>
      <c r="B13" s="62" t="s">
        <v>14</v>
      </c>
      <c r="C13" s="4"/>
      <c r="D13" s="5"/>
      <c r="E13" s="65"/>
      <c r="F13" s="4"/>
    </row>
    <row r="14" spans="1:6">
      <c r="A14" s="60" t="s">
        <v>427</v>
      </c>
      <c r="B14" s="75" t="s">
        <v>394</v>
      </c>
      <c r="C14" s="63" t="s">
        <v>87</v>
      </c>
      <c r="D14" s="73">
        <v>9.5</v>
      </c>
      <c r="E14" s="37">
        <f>ROUND(D14*0.21,2)</f>
        <v>2</v>
      </c>
      <c r="F14" s="37">
        <f>D14+E14</f>
        <v>11.5</v>
      </c>
    </row>
    <row r="15" spans="1:6">
      <c r="A15" s="60" t="s">
        <v>428</v>
      </c>
      <c r="B15" s="75" t="s">
        <v>393</v>
      </c>
      <c r="C15" s="63" t="s">
        <v>87</v>
      </c>
      <c r="D15" s="73">
        <v>11.9</v>
      </c>
      <c r="E15" s="37">
        <f>ROUND(D15*0.21,2)</f>
        <v>2.5</v>
      </c>
      <c r="F15" s="37">
        <f>D15+E15</f>
        <v>14.4</v>
      </c>
    </row>
    <row r="16" spans="1:6">
      <c r="A16" s="60" t="s">
        <v>429</v>
      </c>
      <c r="B16" s="60" t="s">
        <v>392</v>
      </c>
      <c r="C16" s="63" t="s">
        <v>87</v>
      </c>
      <c r="D16" s="73">
        <v>5.5</v>
      </c>
      <c r="E16" s="37">
        <f>ROUND(D16*0.21,2)</f>
        <v>1.1599999999999999</v>
      </c>
      <c r="F16" s="37">
        <f>D16+E16</f>
        <v>6.66</v>
      </c>
    </row>
    <row r="17" spans="1:6">
      <c r="A17" s="212" t="s">
        <v>103</v>
      </c>
      <c r="B17" s="536" t="s">
        <v>42</v>
      </c>
      <c r="C17" s="537"/>
      <c r="D17" s="537"/>
      <c r="E17" s="537"/>
      <c r="F17" s="538"/>
    </row>
    <row r="18" spans="1:6">
      <c r="A18" s="69" t="s">
        <v>62</v>
      </c>
      <c r="B18" s="62" t="s">
        <v>556</v>
      </c>
      <c r="C18" s="4" t="s">
        <v>87</v>
      </c>
      <c r="D18" s="73">
        <v>5</v>
      </c>
      <c r="E18" s="6">
        <f>ROUND(D18*0.21,2)</f>
        <v>1.05</v>
      </c>
      <c r="F18" s="37">
        <f>D18+E18</f>
        <v>6.05</v>
      </c>
    </row>
    <row r="19" spans="1:6">
      <c r="A19" s="290"/>
      <c r="B19" s="370"/>
      <c r="D19" s="371"/>
      <c r="E19" s="129"/>
      <c r="F19" s="128"/>
    </row>
    <row r="20" spans="1:6">
      <c r="A20" s="290"/>
      <c r="B20" s="370"/>
      <c r="D20" s="371"/>
      <c r="E20" s="129"/>
      <c r="F20" s="128"/>
    </row>
    <row r="21" spans="1:6">
      <c r="A21" s="535"/>
      <c r="B21" s="535"/>
      <c r="C21" s="535"/>
      <c r="D21" s="535"/>
      <c r="E21" s="535"/>
      <c r="F21" s="535"/>
    </row>
  </sheetData>
  <mergeCells count="9">
    <mergeCell ref="A21:F21"/>
    <mergeCell ref="B9:F9"/>
    <mergeCell ref="B17:F17"/>
    <mergeCell ref="B12:F12"/>
    <mergeCell ref="D1:F1"/>
    <mergeCell ref="D2:F2"/>
    <mergeCell ref="A6:F6"/>
    <mergeCell ref="C3:F3"/>
    <mergeCell ref="C4:F4"/>
  </mergeCells>
  <phoneticPr fontId="30" type="noConversion"/>
  <pageMargins left="0.25" right="0.25" top="0.75" bottom="0.75" header="0.3" footer="0.3"/>
  <pageSetup paperSize="9" scale="65"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79998168889431442"/>
    <pageSetUpPr fitToPage="1"/>
  </sheetPr>
  <dimension ref="A1:I545"/>
  <sheetViews>
    <sheetView zoomScale="106" zoomScaleNormal="106" workbookViewId="0">
      <pane ySplit="8" topLeftCell="A9" activePane="bottomLeft" state="frozen"/>
      <selection pane="bottomLeft" activeCell="C28" sqref="C28"/>
    </sheetView>
  </sheetViews>
  <sheetFormatPr defaultRowHeight="15"/>
  <cols>
    <col min="1" max="1" width="14.28515625" style="44" customWidth="1"/>
    <col min="2" max="2" width="75" style="44" customWidth="1"/>
    <col min="3" max="3" width="15.5703125" style="27" customWidth="1"/>
    <col min="4" max="4" width="19.42578125" style="27" customWidth="1"/>
    <col min="5" max="5" width="12.85546875" style="27" customWidth="1"/>
    <col min="6" max="6" width="24.5703125" style="27" customWidth="1"/>
    <col min="7" max="7" width="7.42578125" customWidth="1"/>
    <col min="8" max="8" width="0" hidden="1" customWidth="1"/>
    <col min="9" max="9" width="48.28515625" customWidth="1"/>
  </cols>
  <sheetData>
    <row r="1" spans="1:9">
      <c r="C1" s="551"/>
      <c r="D1" s="551"/>
      <c r="E1" s="551"/>
      <c r="F1" s="551"/>
    </row>
    <row r="2" spans="1:9">
      <c r="C2" s="551"/>
      <c r="D2" s="551"/>
      <c r="E2" s="551"/>
      <c r="F2" s="551"/>
    </row>
    <row r="3" spans="1:9">
      <c r="C3" s="551"/>
      <c r="D3" s="551"/>
      <c r="E3" s="551"/>
      <c r="F3" s="551"/>
    </row>
    <row r="4" spans="1:9">
      <c r="C4" s="551"/>
      <c r="D4" s="551"/>
      <c r="E4" s="551"/>
      <c r="F4" s="551"/>
    </row>
    <row r="6" spans="1:9" ht="15.75">
      <c r="B6" s="561" t="s">
        <v>685</v>
      </c>
      <c r="C6" s="561"/>
      <c r="D6" s="561"/>
      <c r="E6" s="561"/>
    </row>
    <row r="8" spans="1:9" s="56" customFormat="1" ht="12.75">
      <c r="A8" s="150" t="s">
        <v>0</v>
      </c>
      <c r="B8" s="150" t="s">
        <v>70</v>
      </c>
      <c r="C8" s="151" t="s">
        <v>2</v>
      </c>
      <c r="D8" s="152" t="s">
        <v>362</v>
      </c>
      <c r="E8" s="152" t="s">
        <v>363</v>
      </c>
      <c r="F8" s="152" t="s">
        <v>364</v>
      </c>
      <c r="I8" s="136" t="s">
        <v>531</v>
      </c>
    </row>
    <row r="9" spans="1:9" s="56" customFormat="1" ht="12.75">
      <c r="A9" s="153" t="s">
        <v>3</v>
      </c>
      <c r="B9" s="682" t="s">
        <v>686</v>
      </c>
      <c r="C9" s="682"/>
      <c r="D9" s="682"/>
      <c r="E9" s="682"/>
      <c r="F9" s="682"/>
      <c r="I9" s="52"/>
    </row>
    <row r="10" spans="1:9" s="56" customFormat="1" ht="12.75">
      <c r="A10" s="166" t="s">
        <v>4</v>
      </c>
      <c r="B10" s="154" t="s">
        <v>687</v>
      </c>
      <c r="C10" s="155" t="s">
        <v>688</v>
      </c>
      <c r="D10" s="155">
        <f>ROUND(F10/1.21,2)</f>
        <v>1.24</v>
      </c>
      <c r="E10" s="155">
        <f>ROUND(D10*0.21,2)</f>
        <v>0.26</v>
      </c>
      <c r="F10" s="158">
        <v>1.5</v>
      </c>
      <c r="I10" s="52" t="s">
        <v>689</v>
      </c>
    </row>
    <row r="11" spans="1:9" s="56" customFormat="1" ht="12.75">
      <c r="A11" s="166" t="s">
        <v>5</v>
      </c>
      <c r="B11" s="154" t="s">
        <v>690</v>
      </c>
      <c r="C11" s="155"/>
      <c r="D11" s="155"/>
      <c r="E11" s="155"/>
      <c r="F11" s="158"/>
      <c r="I11" s="52" t="s">
        <v>691</v>
      </c>
    </row>
    <row r="12" spans="1:9" s="56" customFormat="1" ht="12.75">
      <c r="A12" s="168" t="s">
        <v>433</v>
      </c>
      <c r="B12" s="156" t="s">
        <v>692</v>
      </c>
      <c r="C12" s="155" t="s">
        <v>693</v>
      </c>
      <c r="D12" s="155">
        <f t="shared" ref="D12:D22" si="0">ROUND(F12/1.21,2)</f>
        <v>16.53</v>
      </c>
      <c r="E12" s="155">
        <f>ROUND(D12*0.21,2)</f>
        <v>3.47</v>
      </c>
      <c r="F12" s="158">
        <v>20</v>
      </c>
      <c r="I12" s="52"/>
    </row>
    <row r="13" spans="1:9" s="56" customFormat="1" ht="12.75">
      <c r="A13" s="169" t="s">
        <v>434</v>
      </c>
      <c r="B13" s="156" t="s">
        <v>694</v>
      </c>
      <c r="C13" s="155" t="s">
        <v>693</v>
      </c>
      <c r="D13" s="155">
        <f t="shared" si="0"/>
        <v>11.57</v>
      </c>
      <c r="E13" s="155">
        <f>ROUND(D13*0.21,2)</f>
        <v>2.4300000000000002</v>
      </c>
      <c r="F13" s="158">
        <v>14</v>
      </c>
      <c r="I13" s="52"/>
    </row>
    <row r="14" spans="1:9" s="56" customFormat="1" ht="12.75">
      <c r="A14" s="153" t="s">
        <v>102</v>
      </c>
      <c r="B14" s="682" t="s">
        <v>695</v>
      </c>
      <c r="C14" s="682"/>
      <c r="D14" s="682"/>
      <c r="E14" s="682"/>
      <c r="F14" s="682"/>
      <c r="I14" s="52"/>
    </row>
    <row r="15" spans="1:9" s="56" customFormat="1" ht="12.75">
      <c r="A15" s="166" t="s">
        <v>56</v>
      </c>
      <c r="B15" s="154" t="s">
        <v>696</v>
      </c>
      <c r="C15" s="160" t="s">
        <v>697</v>
      </c>
      <c r="D15" s="155">
        <f t="shared" si="0"/>
        <v>0.41</v>
      </c>
      <c r="E15" s="155">
        <f>ROUND(D15*0.21,2)</f>
        <v>0.09</v>
      </c>
      <c r="F15" s="155">
        <v>0.5</v>
      </c>
      <c r="I15" s="52" t="s">
        <v>698</v>
      </c>
    </row>
    <row r="16" spans="1:9" s="56" customFormat="1" ht="12.75">
      <c r="A16" s="166" t="s">
        <v>59</v>
      </c>
      <c r="B16" s="154" t="s">
        <v>699</v>
      </c>
      <c r="C16" s="160" t="s">
        <v>697</v>
      </c>
      <c r="D16" s="155">
        <f t="shared" si="0"/>
        <v>0.3</v>
      </c>
      <c r="E16" s="155">
        <f>ROUND(D16*0.21,2)</f>
        <v>0.06</v>
      </c>
      <c r="F16" s="155">
        <v>0.36</v>
      </c>
      <c r="I16" s="52" t="s">
        <v>691</v>
      </c>
    </row>
    <row r="17" spans="1:9" s="56" customFormat="1" ht="12.75">
      <c r="A17" s="166" t="s">
        <v>136</v>
      </c>
      <c r="B17" s="154" t="s">
        <v>700</v>
      </c>
      <c r="C17" s="160"/>
      <c r="D17" s="155"/>
      <c r="E17" s="155"/>
      <c r="F17" s="155"/>
      <c r="I17" s="52" t="s">
        <v>701</v>
      </c>
    </row>
    <row r="18" spans="1:9" s="56" customFormat="1" ht="12.75">
      <c r="A18" s="169" t="s">
        <v>408</v>
      </c>
      <c r="B18" s="156" t="s">
        <v>702</v>
      </c>
      <c r="C18" s="160" t="s">
        <v>387</v>
      </c>
      <c r="D18" s="155">
        <f t="shared" si="0"/>
        <v>1.31</v>
      </c>
      <c r="E18" s="155">
        <f>ROUND(D18*0.21,2)</f>
        <v>0.28000000000000003</v>
      </c>
      <c r="F18" s="155">
        <v>1.59</v>
      </c>
      <c r="I18" s="52"/>
    </row>
    <row r="19" spans="1:9" s="56" customFormat="1" ht="12.75">
      <c r="A19" s="169" t="s">
        <v>703</v>
      </c>
      <c r="B19" s="156" t="s">
        <v>704</v>
      </c>
      <c r="C19" s="160" t="s">
        <v>387</v>
      </c>
      <c r="D19" s="155">
        <f>ROUND(F19/1.21,2)</f>
        <v>1.17</v>
      </c>
      <c r="E19" s="155">
        <v>0.24</v>
      </c>
      <c r="F19" s="51">
        <v>1.41</v>
      </c>
      <c r="I19" s="52"/>
    </row>
    <row r="20" spans="1:9" s="56" customFormat="1" ht="12.75">
      <c r="A20" s="169" t="s">
        <v>705</v>
      </c>
      <c r="B20" s="156" t="s">
        <v>706</v>
      </c>
      <c r="C20" s="160" t="s">
        <v>387</v>
      </c>
      <c r="D20" s="155">
        <f t="shared" si="0"/>
        <v>0.75</v>
      </c>
      <c r="E20" s="155">
        <f>ROUND(D20*0.21,2)</f>
        <v>0.16</v>
      </c>
      <c r="F20" s="155">
        <v>0.91</v>
      </c>
      <c r="I20" s="52"/>
    </row>
    <row r="21" spans="1:9" s="56" customFormat="1" ht="12.75">
      <c r="A21" s="166" t="s">
        <v>111</v>
      </c>
      <c r="B21" s="154" t="s">
        <v>707</v>
      </c>
      <c r="C21" s="160" t="s">
        <v>19</v>
      </c>
      <c r="D21" s="155">
        <f t="shared" si="0"/>
        <v>1.29</v>
      </c>
      <c r="E21" s="155">
        <f>ROUND(D21*0.21,2)</f>
        <v>0.27</v>
      </c>
      <c r="F21" s="155">
        <v>1.56</v>
      </c>
      <c r="I21" s="52" t="s">
        <v>708</v>
      </c>
    </row>
    <row r="22" spans="1:9" s="56" customFormat="1" ht="12.75">
      <c r="A22" s="166" t="s">
        <v>112</v>
      </c>
      <c r="B22" s="154" t="s">
        <v>709</v>
      </c>
      <c r="C22" s="160" t="s">
        <v>693</v>
      </c>
      <c r="D22" s="155">
        <f t="shared" si="0"/>
        <v>5.29</v>
      </c>
      <c r="E22" s="155">
        <f>ROUND(D22*0.21,2)</f>
        <v>1.1100000000000001</v>
      </c>
      <c r="F22" s="158">
        <v>6.4</v>
      </c>
      <c r="I22" s="52" t="s">
        <v>691</v>
      </c>
    </row>
    <row r="23" spans="1:9" s="56" customFormat="1" ht="12.75">
      <c r="A23" s="166" t="s">
        <v>113</v>
      </c>
      <c r="B23" s="154" t="s">
        <v>710</v>
      </c>
      <c r="C23" s="160"/>
      <c r="D23" s="155"/>
      <c r="E23" s="155"/>
      <c r="F23" s="158"/>
      <c r="I23" s="52"/>
    </row>
    <row r="24" spans="1:9" s="56" customFormat="1" ht="12.75">
      <c r="A24" s="169" t="s">
        <v>444</v>
      </c>
      <c r="B24" s="156" t="s">
        <v>711</v>
      </c>
      <c r="C24" s="160" t="s">
        <v>693</v>
      </c>
      <c r="D24" s="158">
        <v>5</v>
      </c>
      <c r="E24" s="155" t="s">
        <v>371</v>
      </c>
      <c r="F24" s="158">
        <v>5</v>
      </c>
      <c r="I24" s="52" t="s">
        <v>712</v>
      </c>
    </row>
    <row r="25" spans="1:9" s="56" customFormat="1" ht="12.75">
      <c r="A25" s="169" t="s">
        <v>445</v>
      </c>
      <c r="B25" s="156" t="s">
        <v>713</v>
      </c>
      <c r="C25" s="160" t="s">
        <v>714</v>
      </c>
      <c r="D25" s="158">
        <v>1.42</v>
      </c>
      <c r="E25" s="155" t="s">
        <v>371</v>
      </c>
      <c r="F25" s="158">
        <v>1.42</v>
      </c>
      <c r="I25" s="52" t="s">
        <v>691</v>
      </c>
    </row>
    <row r="26" spans="1:9" s="56" customFormat="1" ht="12.75">
      <c r="A26" s="171" t="s">
        <v>446</v>
      </c>
      <c r="B26" s="156" t="s">
        <v>715</v>
      </c>
      <c r="C26" s="160" t="s">
        <v>714</v>
      </c>
      <c r="D26" s="158">
        <v>3.13</v>
      </c>
      <c r="E26" s="155" t="s">
        <v>371</v>
      </c>
      <c r="F26" s="158">
        <v>3.13</v>
      </c>
      <c r="I26" s="52" t="s">
        <v>691</v>
      </c>
    </row>
    <row r="27" spans="1:9" s="56" customFormat="1" ht="12.75">
      <c r="A27" s="169" t="s">
        <v>716</v>
      </c>
      <c r="B27" s="156" t="s">
        <v>717</v>
      </c>
      <c r="C27" s="160" t="s">
        <v>714</v>
      </c>
      <c r="D27" s="158">
        <v>1</v>
      </c>
      <c r="E27" s="155" t="s">
        <v>371</v>
      </c>
      <c r="F27" s="158">
        <v>1</v>
      </c>
      <c r="I27" s="52" t="s">
        <v>691</v>
      </c>
    </row>
    <row r="28" spans="1:9" s="56" customFormat="1" ht="12.75">
      <c r="A28" s="169" t="s">
        <v>718</v>
      </c>
      <c r="B28" s="156" t="s">
        <v>719</v>
      </c>
      <c r="C28" s="160" t="s">
        <v>714</v>
      </c>
      <c r="D28" s="158">
        <v>0.5</v>
      </c>
      <c r="E28" s="155" t="s">
        <v>371</v>
      </c>
      <c r="F28" s="158">
        <v>0.5</v>
      </c>
      <c r="I28" s="52" t="s">
        <v>691</v>
      </c>
    </row>
    <row r="29" spans="1:9" s="56" customFormat="1" ht="12.75">
      <c r="A29" s="153" t="s">
        <v>103</v>
      </c>
      <c r="B29" s="682" t="s">
        <v>720</v>
      </c>
      <c r="C29" s="682"/>
      <c r="D29" s="682"/>
      <c r="E29" s="682"/>
      <c r="F29" s="682"/>
      <c r="I29" s="52"/>
    </row>
    <row r="30" spans="1:9" s="56" customFormat="1" ht="12.75">
      <c r="A30" s="167" t="s">
        <v>62</v>
      </c>
      <c r="B30" s="154" t="s">
        <v>721</v>
      </c>
      <c r="C30" s="51" t="s">
        <v>722</v>
      </c>
      <c r="D30" s="155">
        <f>ROUND(F30/1.21,2)</f>
        <v>5.87</v>
      </c>
      <c r="E30" s="155">
        <f>ROUND(D30*0.21,2)</f>
        <v>1.23</v>
      </c>
      <c r="F30" s="158">
        <v>7.1</v>
      </c>
      <c r="I30" s="52" t="s">
        <v>691</v>
      </c>
    </row>
    <row r="31" spans="1:9" s="56" customFormat="1" ht="12.75">
      <c r="A31" s="166" t="s">
        <v>63</v>
      </c>
      <c r="B31" s="154" t="s">
        <v>188</v>
      </c>
      <c r="C31" s="160"/>
      <c r="D31" s="155"/>
      <c r="E31" s="155"/>
      <c r="F31" s="155"/>
      <c r="I31" s="52" t="s">
        <v>691</v>
      </c>
    </row>
    <row r="32" spans="1:9" s="56" customFormat="1" ht="12.75">
      <c r="A32" s="169" t="s">
        <v>431</v>
      </c>
      <c r="B32" s="156" t="s">
        <v>723</v>
      </c>
      <c r="C32" s="160" t="s">
        <v>724</v>
      </c>
      <c r="D32" s="158">
        <v>2.35</v>
      </c>
      <c r="E32" s="158">
        <v>0.5</v>
      </c>
      <c r="F32" s="155">
        <v>2.85</v>
      </c>
      <c r="I32" s="52"/>
    </row>
    <row r="33" spans="1:9" s="56" customFormat="1" ht="12.75">
      <c r="A33" s="169" t="s">
        <v>432</v>
      </c>
      <c r="B33" s="156" t="s">
        <v>725</v>
      </c>
      <c r="C33" s="160" t="s">
        <v>724</v>
      </c>
      <c r="D33" s="155">
        <f>ROUND(F33/1.21,2)</f>
        <v>2.89</v>
      </c>
      <c r="E33" s="155">
        <f>ROUND(D33*0.21,2)</f>
        <v>0.61</v>
      </c>
      <c r="F33" s="158">
        <v>3.5</v>
      </c>
      <c r="I33" s="52"/>
    </row>
    <row r="34" spans="1:9" s="56" customFormat="1" ht="12.75">
      <c r="A34" s="169" t="s">
        <v>447</v>
      </c>
      <c r="B34" s="156" t="s">
        <v>726</v>
      </c>
      <c r="C34" s="160" t="s">
        <v>724</v>
      </c>
      <c r="D34" s="155">
        <f>ROUND(F34/1.21,2)</f>
        <v>1.1599999999999999</v>
      </c>
      <c r="E34" s="155">
        <f>ROUND(D34*0.21,2)</f>
        <v>0.24</v>
      </c>
      <c r="F34" s="158">
        <v>1.4</v>
      </c>
      <c r="I34" s="52"/>
    </row>
    <row r="35" spans="1:9" s="56" customFormat="1" ht="12.75">
      <c r="A35" s="166" t="s">
        <v>117</v>
      </c>
      <c r="B35" s="154" t="s">
        <v>727</v>
      </c>
      <c r="C35" s="160"/>
      <c r="D35" s="155"/>
      <c r="E35" s="160"/>
      <c r="F35" s="155"/>
      <c r="I35" s="52" t="s">
        <v>691</v>
      </c>
    </row>
    <row r="36" spans="1:9" s="56" customFormat="1" ht="12.75">
      <c r="A36" s="169" t="s">
        <v>423</v>
      </c>
      <c r="B36" s="156" t="s">
        <v>728</v>
      </c>
      <c r="C36" s="160" t="s">
        <v>722</v>
      </c>
      <c r="D36" s="155">
        <v>1.4</v>
      </c>
      <c r="E36" s="155" t="s">
        <v>375</v>
      </c>
      <c r="F36" s="155">
        <v>1.4</v>
      </c>
      <c r="I36" s="52"/>
    </row>
    <row r="37" spans="1:9" s="56" customFormat="1" ht="12.75">
      <c r="A37" s="169" t="s">
        <v>424</v>
      </c>
      <c r="B37" s="156" t="s">
        <v>729</v>
      </c>
      <c r="C37" s="160" t="s">
        <v>722</v>
      </c>
      <c r="D37" s="155" t="s">
        <v>730</v>
      </c>
      <c r="E37" s="155" t="s">
        <v>375</v>
      </c>
      <c r="F37" s="155" t="s">
        <v>730</v>
      </c>
      <c r="I37" s="52"/>
    </row>
    <row r="38" spans="1:9" s="56" customFormat="1" ht="12.75">
      <c r="A38" s="153" t="s">
        <v>104</v>
      </c>
      <c r="B38" s="682" t="s">
        <v>731</v>
      </c>
      <c r="C38" s="682"/>
      <c r="D38" s="682"/>
      <c r="E38" s="682"/>
      <c r="F38" s="682"/>
      <c r="I38" s="52"/>
    </row>
    <row r="39" spans="1:9" s="56" customFormat="1" ht="12.75">
      <c r="A39" s="167" t="s">
        <v>64</v>
      </c>
      <c r="B39" s="154" t="s">
        <v>188</v>
      </c>
      <c r="C39" s="51"/>
      <c r="D39" s="51"/>
      <c r="E39" s="51"/>
      <c r="F39" s="51"/>
      <c r="I39" s="52" t="s">
        <v>691</v>
      </c>
    </row>
    <row r="40" spans="1:9" s="56" customFormat="1" ht="12.75">
      <c r="A40" s="171" t="s">
        <v>395</v>
      </c>
      <c r="B40" s="156" t="s">
        <v>723</v>
      </c>
      <c r="C40" s="160" t="s">
        <v>724</v>
      </c>
      <c r="D40" s="158">
        <v>2.35</v>
      </c>
      <c r="E40" s="158">
        <v>0.5</v>
      </c>
      <c r="F40" s="158">
        <v>2.85</v>
      </c>
      <c r="I40" s="52"/>
    </row>
    <row r="41" spans="1:9" s="56" customFormat="1" ht="12.75">
      <c r="A41" s="171" t="s">
        <v>397</v>
      </c>
      <c r="B41" s="156" t="s">
        <v>725</v>
      </c>
      <c r="C41" s="160" t="s">
        <v>724</v>
      </c>
      <c r="D41" s="155">
        <f>ROUND(F41/1.21,2)</f>
        <v>2.89</v>
      </c>
      <c r="E41" s="155">
        <f>ROUND(D41*0.21,2)</f>
        <v>0.61</v>
      </c>
      <c r="F41" s="158">
        <v>3.5</v>
      </c>
      <c r="I41" s="52"/>
    </row>
    <row r="42" spans="1:9" s="56" customFormat="1" ht="12.75">
      <c r="A42" s="171" t="s">
        <v>396</v>
      </c>
      <c r="B42" s="156" t="s">
        <v>732</v>
      </c>
      <c r="C42" s="160" t="s">
        <v>724</v>
      </c>
      <c r="D42" s="158">
        <f>ROUND(F42/1.21,2)</f>
        <v>1.74</v>
      </c>
      <c r="E42" s="161">
        <v>0.36</v>
      </c>
      <c r="F42" s="158">
        <v>2.1</v>
      </c>
      <c r="I42" s="52"/>
    </row>
    <row r="43" spans="1:9" s="56" customFormat="1" ht="12.75">
      <c r="A43" s="167" t="s">
        <v>65</v>
      </c>
      <c r="B43" s="154" t="s">
        <v>727</v>
      </c>
      <c r="C43" s="160"/>
      <c r="D43" s="158"/>
      <c r="E43" s="161"/>
      <c r="F43" s="158"/>
      <c r="I43" s="52" t="s">
        <v>691</v>
      </c>
    </row>
    <row r="44" spans="1:9" s="56" customFormat="1" ht="12.75">
      <c r="A44" s="171" t="s">
        <v>449</v>
      </c>
      <c r="B44" s="156" t="s">
        <v>728</v>
      </c>
      <c r="C44" s="160" t="s">
        <v>722</v>
      </c>
      <c r="D44" s="158">
        <v>1.4</v>
      </c>
      <c r="E44" s="161" t="s">
        <v>375</v>
      </c>
      <c r="F44" s="158">
        <v>1.4</v>
      </c>
      <c r="I44" s="52"/>
    </row>
    <row r="45" spans="1:9" s="56" customFormat="1" ht="12.75">
      <c r="A45" s="171" t="s">
        <v>450</v>
      </c>
      <c r="B45" s="156" t="s">
        <v>729</v>
      </c>
      <c r="C45" s="160" t="s">
        <v>722</v>
      </c>
      <c r="D45" s="155" t="s">
        <v>730</v>
      </c>
      <c r="E45" s="161" t="s">
        <v>375</v>
      </c>
      <c r="F45" s="155" t="s">
        <v>730</v>
      </c>
      <c r="I45" s="52"/>
    </row>
    <row r="46" spans="1:9" s="56" customFormat="1" ht="12.75">
      <c r="A46" s="153" t="s">
        <v>105</v>
      </c>
      <c r="B46" s="682" t="s">
        <v>733</v>
      </c>
      <c r="C46" s="682"/>
      <c r="D46" s="682"/>
      <c r="E46" s="682"/>
      <c r="F46" s="682"/>
      <c r="I46" s="52"/>
    </row>
    <row r="47" spans="1:9" s="56" customFormat="1" ht="12.75">
      <c r="A47" s="166" t="s">
        <v>9</v>
      </c>
      <c r="B47" s="154" t="s">
        <v>734</v>
      </c>
      <c r="C47" s="162" t="s">
        <v>387</v>
      </c>
      <c r="D47" s="162">
        <v>1.94</v>
      </c>
      <c r="E47" s="160" t="s">
        <v>376</v>
      </c>
      <c r="F47" s="162">
        <v>1.94</v>
      </c>
      <c r="I47" s="52" t="s">
        <v>735</v>
      </c>
    </row>
    <row r="48" spans="1:9" s="56" customFormat="1" ht="12.75">
      <c r="A48" s="153" t="s">
        <v>402</v>
      </c>
      <c r="B48" s="682" t="s">
        <v>736</v>
      </c>
      <c r="C48" s="682"/>
      <c r="D48" s="682"/>
      <c r="E48" s="682"/>
      <c r="F48" s="682"/>
      <c r="I48" s="52"/>
    </row>
    <row r="49" spans="1:9" s="56" customFormat="1" ht="12.75">
      <c r="A49" s="166" t="s">
        <v>13</v>
      </c>
      <c r="B49" s="154" t="s">
        <v>700</v>
      </c>
      <c r="C49" s="160"/>
      <c r="D49" s="163"/>
      <c r="E49" s="163"/>
      <c r="F49" s="163"/>
      <c r="I49" s="52" t="s">
        <v>737</v>
      </c>
    </row>
    <row r="50" spans="1:9" s="56" customFormat="1" ht="18" customHeight="1">
      <c r="A50" s="169" t="s">
        <v>403</v>
      </c>
      <c r="B50" s="156" t="s">
        <v>702</v>
      </c>
      <c r="C50" s="160" t="s">
        <v>387</v>
      </c>
      <c r="D50" s="163">
        <v>0.59</v>
      </c>
      <c r="E50" s="160" t="s">
        <v>376</v>
      </c>
      <c r="F50" s="163">
        <v>0.59</v>
      </c>
      <c r="I50" s="52"/>
    </row>
    <row r="51" spans="1:9" s="56" customFormat="1" ht="12.75">
      <c r="A51" s="169" t="s">
        <v>404</v>
      </c>
      <c r="B51" s="156" t="s">
        <v>704</v>
      </c>
      <c r="C51" s="51" t="s">
        <v>387</v>
      </c>
      <c r="D51" s="163">
        <v>1.68</v>
      </c>
      <c r="E51" s="160" t="s">
        <v>376</v>
      </c>
      <c r="F51" s="163">
        <v>1.68</v>
      </c>
      <c r="I51" s="52"/>
    </row>
    <row r="52" spans="1:9" s="56" customFormat="1" ht="12.75">
      <c r="A52" s="169" t="s">
        <v>667</v>
      </c>
      <c r="B52" s="156" t="s">
        <v>738</v>
      </c>
      <c r="C52" s="160" t="s">
        <v>387</v>
      </c>
      <c r="D52" s="163">
        <v>0.59</v>
      </c>
      <c r="E52" s="160" t="s">
        <v>376</v>
      </c>
      <c r="F52" s="163">
        <f>D52</f>
        <v>0.59</v>
      </c>
      <c r="I52" s="52"/>
    </row>
    <row r="53" spans="1:9" s="56" customFormat="1" ht="12.75">
      <c r="A53" s="153" t="s">
        <v>406</v>
      </c>
      <c r="B53" s="682" t="s">
        <v>739</v>
      </c>
      <c r="C53" s="682"/>
      <c r="D53" s="682"/>
      <c r="E53" s="682"/>
      <c r="F53" s="682"/>
      <c r="I53" s="52"/>
    </row>
    <row r="54" spans="1:9" s="56" customFormat="1" ht="12.75">
      <c r="A54" s="166" t="s">
        <v>16</v>
      </c>
      <c r="B54" s="154" t="s">
        <v>740</v>
      </c>
      <c r="C54" s="160"/>
      <c r="D54" s="163"/>
      <c r="E54" s="163"/>
      <c r="F54" s="163"/>
      <c r="I54" s="52" t="s">
        <v>691</v>
      </c>
    </row>
    <row r="55" spans="1:9" s="56" customFormat="1" ht="12.75">
      <c r="A55" s="168" t="s">
        <v>741</v>
      </c>
      <c r="B55" s="156" t="s">
        <v>742</v>
      </c>
      <c r="C55" s="160" t="s">
        <v>75</v>
      </c>
      <c r="D55" s="163">
        <f>ROUND(F55/1.21,2)</f>
        <v>0.06</v>
      </c>
      <c r="E55" s="163">
        <f>ROUND(D55*0.21,2)</f>
        <v>0.01</v>
      </c>
      <c r="F55" s="163">
        <v>7.0000000000000007E-2</v>
      </c>
      <c r="I55" s="52"/>
    </row>
    <row r="56" spans="1:9" s="56" customFormat="1" ht="12.75">
      <c r="A56" s="169" t="s">
        <v>743</v>
      </c>
      <c r="B56" s="156" t="s">
        <v>744</v>
      </c>
      <c r="C56" s="160" t="s">
        <v>75</v>
      </c>
      <c r="D56" s="163">
        <f>ROUND(F56/1.21,2)</f>
        <v>0.23</v>
      </c>
      <c r="E56" s="163">
        <f>ROUND(D56*0.21,2)</f>
        <v>0.05</v>
      </c>
      <c r="F56" s="163">
        <v>0.28000000000000003</v>
      </c>
      <c r="I56" s="52"/>
    </row>
    <row r="57" spans="1:9" s="56" customFormat="1" ht="12.75">
      <c r="A57" s="166" t="s">
        <v>17</v>
      </c>
      <c r="B57" s="154" t="s">
        <v>745</v>
      </c>
      <c r="C57" s="160"/>
      <c r="D57" s="163"/>
      <c r="E57" s="163"/>
      <c r="F57" s="163"/>
      <c r="I57" s="52" t="s">
        <v>691</v>
      </c>
    </row>
    <row r="58" spans="1:9" s="56" customFormat="1" ht="12.75">
      <c r="A58" s="169" t="s">
        <v>474</v>
      </c>
      <c r="B58" s="156" t="s">
        <v>742</v>
      </c>
      <c r="C58" s="160" t="s">
        <v>75</v>
      </c>
      <c r="D58" s="163">
        <v>0.12</v>
      </c>
      <c r="E58" s="163">
        <v>0.02</v>
      </c>
      <c r="F58" s="163">
        <v>0.14000000000000001</v>
      </c>
    </row>
    <row r="59" spans="1:9" s="56" customFormat="1" ht="12.75">
      <c r="A59" s="169" t="s">
        <v>475</v>
      </c>
      <c r="B59" s="156" t="s">
        <v>744</v>
      </c>
      <c r="C59" s="160" t="s">
        <v>75</v>
      </c>
      <c r="D59" s="163">
        <f>ROUND(F59/1.21,2)</f>
        <v>0.23</v>
      </c>
      <c r="E59" s="163">
        <f>ROUND(D59*0.21,2)</f>
        <v>0.05</v>
      </c>
      <c r="F59" s="163">
        <v>0.28000000000000003</v>
      </c>
    </row>
    <row r="60" spans="1:9" s="56" customFormat="1" ht="12.75">
      <c r="A60" s="166" t="s">
        <v>18</v>
      </c>
      <c r="B60" s="154" t="s">
        <v>746</v>
      </c>
      <c r="C60" s="160" t="s">
        <v>75</v>
      </c>
      <c r="D60" s="163">
        <f>ROUND(F60/1.21,2)</f>
        <v>0.46</v>
      </c>
      <c r="E60" s="163">
        <f>ROUND(D60*0.21,2)</f>
        <v>0.1</v>
      </c>
      <c r="F60" s="163">
        <v>0.56000000000000005</v>
      </c>
      <c r="I60" s="52" t="s">
        <v>691</v>
      </c>
    </row>
    <row r="61" spans="1:9" s="56" customFormat="1" ht="12.75">
      <c r="A61" s="166" t="s">
        <v>20</v>
      </c>
      <c r="B61" s="154" t="s">
        <v>747</v>
      </c>
      <c r="C61" s="160"/>
      <c r="D61" s="163"/>
      <c r="E61" s="163"/>
      <c r="F61" s="163"/>
      <c r="I61" s="52" t="s">
        <v>691</v>
      </c>
    </row>
    <row r="62" spans="1:9" s="56" customFormat="1" ht="12.75">
      <c r="A62" s="169" t="s">
        <v>748</v>
      </c>
      <c r="B62" s="156" t="s">
        <v>749</v>
      </c>
      <c r="C62" s="160" t="s">
        <v>750</v>
      </c>
      <c r="D62" s="163">
        <f>ROUND(F62/1.21,2)</f>
        <v>1.17</v>
      </c>
      <c r="E62" s="163">
        <f>ROUND(D62*0.21,2)</f>
        <v>0.25</v>
      </c>
      <c r="F62" s="163">
        <v>1.42</v>
      </c>
      <c r="I62" s="52"/>
    </row>
    <row r="63" spans="1:9" s="56" customFormat="1" ht="12.75">
      <c r="A63" s="169" t="s">
        <v>751</v>
      </c>
      <c r="B63" s="156" t="s">
        <v>752</v>
      </c>
      <c r="C63" s="160" t="s">
        <v>750</v>
      </c>
      <c r="D63" s="163">
        <f>ROUND(F63/1.21,2)</f>
        <v>1.76</v>
      </c>
      <c r="E63" s="163">
        <f>ROUND(D63*0.21,2)</f>
        <v>0.37</v>
      </c>
      <c r="F63" s="163">
        <v>2.13</v>
      </c>
      <c r="I63" s="52"/>
    </row>
    <row r="64" spans="1:9" s="56" customFormat="1" ht="12.75">
      <c r="A64" s="164"/>
      <c r="B64" s="165"/>
      <c r="C64" s="159"/>
      <c r="D64" s="159"/>
      <c r="E64" s="159"/>
      <c r="F64" s="159"/>
    </row>
    <row r="65" spans="1:6" s="56" customFormat="1" ht="12.75">
      <c r="A65" s="165"/>
      <c r="B65" s="165"/>
      <c r="C65" s="159"/>
      <c r="D65" s="159"/>
      <c r="E65" s="159"/>
      <c r="F65" s="159"/>
    </row>
    <row r="66" spans="1:6" s="56" customFormat="1" ht="12.75">
      <c r="A66" s="165"/>
      <c r="B66" s="165"/>
      <c r="C66" s="159"/>
      <c r="D66" s="159"/>
      <c r="E66" s="159"/>
      <c r="F66" s="159"/>
    </row>
    <row r="67" spans="1:6" s="56" customFormat="1" ht="12.75">
      <c r="A67" s="165"/>
      <c r="B67" s="165"/>
      <c r="C67" s="159"/>
      <c r="D67" s="159"/>
      <c r="E67" s="159"/>
      <c r="F67" s="159"/>
    </row>
    <row r="68" spans="1:6" s="56" customFormat="1" ht="12.75">
      <c r="A68" s="165"/>
      <c r="B68" s="165"/>
      <c r="C68" s="159"/>
      <c r="D68" s="159"/>
      <c r="E68" s="159"/>
      <c r="F68" s="159"/>
    </row>
    <row r="69" spans="1:6" s="56" customFormat="1" ht="12.75">
      <c r="A69" s="165"/>
      <c r="B69" s="165"/>
      <c r="C69" s="159"/>
      <c r="D69" s="159"/>
      <c r="E69" s="159"/>
      <c r="F69" s="159"/>
    </row>
    <row r="70" spans="1:6" s="56" customFormat="1" ht="12.75">
      <c r="A70" s="165"/>
      <c r="B70" s="165"/>
      <c r="C70" s="159"/>
      <c r="D70" s="159"/>
      <c r="E70" s="159"/>
      <c r="F70" s="159"/>
    </row>
    <row r="71" spans="1:6" s="56" customFormat="1" ht="12.75">
      <c r="A71" s="165"/>
      <c r="B71" s="165"/>
      <c r="C71" s="159"/>
      <c r="D71" s="159"/>
      <c r="E71" s="159"/>
      <c r="F71" s="159"/>
    </row>
    <row r="72" spans="1:6" s="56" customFormat="1" ht="12.75">
      <c r="A72" s="165"/>
      <c r="B72" s="165"/>
      <c r="C72" s="159"/>
      <c r="D72" s="159"/>
      <c r="E72" s="159"/>
      <c r="F72" s="159"/>
    </row>
    <row r="73" spans="1:6" s="56" customFormat="1" ht="12.75">
      <c r="A73" s="165"/>
      <c r="B73" s="165"/>
      <c r="C73" s="159"/>
      <c r="D73" s="159"/>
      <c r="E73" s="159"/>
      <c r="F73" s="159"/>
    </row>
    <row r="74" spans="1:6" s="56" customFormat="1" ht="12.75">
      <c r="A74" s="165"/>
      <c r="B74" s="165"/>
      <c r="C74" s="159"/>
      <c r="D74" s="159"/>
      <c r="E74" s="159"/>
      <c r="F74" s="159"/>
    </row>
    <row r="75" spans="1:6" s="56" customFormat="1" ht="12.75">
      <c r="A75" s="165"/>
      <c r="B75" s="165"/>
      <c r="C75" s="159"/>
      <c r="D75" s="159"/>
      <c r="E75" s="159"/>
      <c r="F75" s="159"/>
    </row>
    <row r="76" spans="1:6" s="56" customFormat="1" ht="12.75">
      <c r="A76" s="165"/>
      <c r="B76" s="165"/>
      <c r="C76" s="159"/>
      <c r="D76" s="159"/>
      <c r="E76" s="159"/>
      <c r="F76" s="159"/>
    </row>
    <row r="77" spans="1:6" s="56" customFormat="1" ht="12.75">
      <c r="A77" s="165"/>
      <c r="B77" s="165"/>
      <c r="C77" s="159"/>
      <c r="D77" s="159"/>
      <c r="E77" s="159"/>
      <c r="F77" s="159"/>
    </row>
    <row r="78" spans="1:6" s="56" customFormat="1" ht="12.75">
      <c r="A78" s="165"/>
      <c r="B78" s="165"/>
      <c r="C78" s="159"/>
      <c r="D78" s="159"/>
      <c r="E78" s="159"/>
      <c r="F78" s="159"/>
    </row>
    <row r="79" spans="1:6" s="56" customFormat="1" ht="12.75">
      <c r="A79" s="165"/>
      <c r="B79" s="165"/>
      <c r="C79" s="159"/>
      <c r="D79" s="159"/>
      <c r="E79" s="159"/>
      <c r="F79" s="159"/>
    </row>
    <row r="80" spans="1:6" s="56" customFormat="1" ht="12.75">
      <c r="A80" s="165"/>
      <c r="B80" s="165"/>
      <c r="C80" s="159"/>
      <c r="D80" s="159"/>
      <c r="E80" s="159"/>
      <c r="F80" s="159"/>
    </row>
    <row r="81" spans="1:6" s="56" customFormat="1" ht="12.75">
      <c r="A81" s="165"/>
      <c r="B81" s="165"/>
      <c r="C81" s="159"/>
      <c r="D81" s="159"/>
      <c r="E81" s="159"/>
      <c r="F81" s="159"/>
    </row>
    <row r="82" spans="1:6" s="56" customFormat="1" ht="12.75">
      <c r="A82" s="165"/>
      <c r="B82" s="165"/>
      <c r="C82" s="159"/>
      <c r="D82" s="159"/>
      <c r="E82" s="159"/>
      <c r="F82" s="159"/>
    </row>
    <row r="83" spans="1:6" s="56" customFormat="1" ht="12.75">
      <c r="A83" s="165"/>
      <c r="B83" s="165"/>
      <c r="C83" s="159"/>
      <c r="D83" s="159"/>
      <c r="E83" s="159"/>
      <c r="F83" s="159"/>
    </row>
    <row r="84" spans="1:6" s="56" customFormat="1" ht="12.75">
      <c r="A84" s="165"/>
      <c r="B84" s="165"/>
      <c r="C84" s="159"/>
      <c r="D84" s="159"/>
      <c r="E84" s="159"/>
      <c r="F84" s="159"/>
    </row>
    <row r="85" spans="1:6" s="56" customFormat="1" ht="12.75">
      <c r="A85" s="165"/>
      <c r="B85" s="165"/>
      <c r="C85" s="159"/>
      <c r="D85" s="159"/>
      <c r="E85" s="159"/>
      <c r="F85" s="159"/>
    </row>
    <row r="86" spans="1:6" s="56" customFormat="1" ht="12.75">
      <c r="A86" s="165"/>
      <c r="B86" s="165"/>
      <c r="C86" s="159"/>
      <c r="D86" s="159"/>
      <c r="E86" s="159"/>
      <c r="F86" s="159"/>
    </row>
    <row r="87" spans="1:6" s="56" customFormat="1" ht="12.75">
      <c r="A87" s="165"/>
      <c r="B87" s="165"/>
      <c r="C87" s="159"/>
      <c r="D87" s="159"/>
      <c r="E87" s="159"/>
      <c r="F87" s="159"/>
    </row>
    <row r="88" spans="1:6" s="56" customFormat="1" ht="12.75">
      <c r="A88" s="165"/>
      <c r="B88" s="165"/>
      <c r="C88" s="159"/>
      <c r="D88" s="159"/>
      <c r="E88" s="159"/>
      <c r="F88" s="159"/>
    </row>
    <row r="89" spans="1:6" s="56" customFormat="1" ht="12.75">
      <c r="A89" s="165"/>
      <c r="B89" s="165"/>
      <c r="C89" s="159"/>
      <c r="D89" s="159"/>
      <c r="E89" s="159"/>
      <c r="F89" s="159"/>
    </row>
    <row r="90" spans="1:6" s="56" customFormat="1" ht="12.75">
      <c r="A90" s="165"/>
      <c r="B90" s="165"/>
      <c r="C90" s="159"/>
      <c r="D90" s="159"/>
      <c r="E90" s="159"/>
      <c r="F90" s="159"/>
    </row>
    <row r="91" spans="1:6" s="56" customFormat="1" ht="12.75">
      <c r="A91" s="165"/>
      <c r="B91" s="165"/>
      <c r="C91" s="159"/>
      <c r="D91" s="159"/>
      <c r="E91" s="159"/>
      <c r="F91" s="159"/>
    </row>
    <row r="92" spans="1:6" s="56" customFormat="1" ht="12.75">
      <c r="A92" s="165"/>
      <c r="B92" s="165"/>
      <c r="C92" s="159"/>
      <c r="D92" s="159"/>
      <c r="E92" s="159"/>
      <c r="F92" s="159"/>
    </row>
    <row r="93" spans="1:6" s="56" customFormat="1" ht="12.75">
      <c r="A93" s="165"/>
      <c r="B93" s="165"/>
      <c r="C93" s="159"/>
      <c r="D93" s="159"/>
      <c r="E93" s="159"/>
      <c r="F93" s="159"/>
    </row>
    <row r="94" spans="1:6" s="56" customFormat="1" ht="12.75">
      <c r="A94" s="165"/>
      <c r="B94" s="165"/>
      <c r="C94" s="159"/>
      <c r="D94" s="159"/>
      <c r="E94" s="159"/>
      <c r="F94" s="159"/>
    </row>
    <row r="95" spans="1:6" s="56" customFormat="1" ht="12.75">
      <c r="A95" s="165"/>
      <c r="B95" s="165"/>
      <c r="C95" s="159"/>
      <c r="D95" s="159"/>
      <c r="E95" s="159"/>
      <c r="F95" s="159"/>
    </row>
    <row r="96" spans="1:6" s="56" customFormat="1" ht="12.75">
      <c r="A96" s="165"/>
      <c r="B96" s="165"/>
      <c r="C96" s="159"/>
      <c r="D96" s="159"/>
      <c r="E96" s="159"/>
      <c r="F96" s="159"/>
    </row>
    <row r="97" spans="1:6" s="56" customFormat="1" ht="12.75">
      <c r="A97" s="165"/>
      <c r="B97" s="165"/>
      <c r="C97" s="159"/>
      <c r="D97" s="159"/>
      <c r="E97" s="159"/>
      <c r="F97" s="159"/>
    </row>
    <row r="98" spans="1:6" s="56" customFormat="1" ht="12.75">
      <c r="A98" s="165"/>
      <c r="B98" s="165"/>
      <c r="C98" s="159"/>
      <c r="D98" s="159"/>
      <c r="E98" s="159"/>
      <c r="F98" s="159"/>
    </row>
    <row r="99" spans="1:6" s="56" customFormat="1" ht="12.75">
      <c r="A99" s="165"/>
      <c r="B99" s="165"/>
      <c r="C99" s="159"/>
      <c r="D99" s="159"/>
      <c r="E99" s="159"/>
      <c r="F99" s="159"/>
    </row>
    <row r="100" spans="1:6" s="56" customFormat="1" ht="12.75">
      <c r="A100" s="165"/>
      <c r="B100" s="165"/>
      <c r="C100" s="159"/>
      <c r="D100" s="159"/>
      <c r="E100" s="159"/>
      <c r="F100" s="159"/>
    </row>
    <row r="101" spans="1:6" s="56" customFormat="1" ht="12.75">
      <c r="A101" s="165"/>
      <c r="B101" s="165"/>
      <c r="C101" s="159"/>
      <c r="D101" s="159"/>
      <c r="E101" s="159"/>
      <c r="F101" s="159"/>
    </row>
    <row r="102" spans="1:6" s="56" customFormat="1" ht="12.75">
      <c r="A102" s="165"/>
      <c r="B102" s="165"/>
      <c r="C102" s="159"/>
      <c r="D102" s="159"/>
      <c r="E102" s="159"/>
      <c r="F102" s="159"/>
    </row>
    <row r="103" spans="1:6" s="56" customFormat="1" ht="12.75">
      <c r="A103" s="165"/>
      <c r="B103" s="165"/>
      <c r="C103" s="159"/>
      <c r="D103" s="159"/>
      <c r="E103" s="159"/>
      <c r="F103" s="159"/>
    </row>
    <row r="104" spans="1:6" s="56" customFormat="1" ht="12.75">
      <c r="A104" s="165"/>
      <c r="B104" s="165"/>
      <c r="C104" s="159"/>
      <c r="D104" s="159"/>
      <c r="E104" s="159"/>
      <c r="F104" s="159"/>
    </row>
    <row r="105" spans="1:6" s="56" customFormat="1" ht="12.75">
      <c r="A105" s="165"/>
      <c r="B105" s="165"/>
      <c r="C105" s="159"/>
      <c r="D105" s="159"/>
      <c r="E105" s="159"/>
      <c r="F105" s="159"/>
    </row>
    <row r="106" spans="1:6" s="56" customFormat="1" ht="12.75">
      <c r="A106" s="165"/>
      <c r="B106" s="165"/>
      <c r="C106" s="159"/>
      <c r="D106" s="159"/>
      <c r="E106" s="159"/>
      <c r="F106" s="159"/>
    </row>
    <row r="107" spans="1:6" s="56" customFormat="1" ht="12.75">
      <c r="A107" s="165"/>
      <c r="B107" s="165"/>
      <c r="C107" s="159"/>
      <c r="D107" s="159"/>
      <c r="E107" s="159"/>
      <c r="F107" s="159"/>
    </row>
    <row r="108" spans="1:6" s="56" customFormat="1" ht="12.75">
      <c r="A108" s="165"/>
      <c r="B108" s="165"/>
      <c r="C108" s="159"/>
      <c r="D108" s="159"/>
      <c r="E108" s="159"/>
      <c r="F108" s="159"/>
    </row>
    <row r="109" spans="1:6" s="56" customFormat="1" ht="12.75">
      <c r="A109" s="165"/>
      <c r="B109" s="165"/>
      <c r="C109" s="159"/>
      <c r="D109" s="159"/>
      <c r="E109" s="159"/>
      <c r="F109" s="159"/>
    </row>
    <row r="110" spans="1:6" s="56" customFormat="1" ht="12.75">
      <c r="A110" s="165"/>
      <c r="B110" s="165"/>
      <c r="C110" s="159"/>
      <c r="D110" s="159"/>
      <c r="E110" s="159"/>
      <c r="F110" s="159"/>
    </row>
    <row r="111" spans="1:6" s="56" customFormat="1" ht="12.75">
      <c r="A111" s="165"/>
      <c r="B111" s="165"/>
      <c r="C111" s="159"/>
      <c r="D111" s="159"/>
      <c r="E111" s="159"/>
      <c r="F111" s="159"/>
    </row>
    <row r="112" spans="1:6" s="56" customFormat="1" ht="12.75">
      <c r="A112" s="165"/>
      <c r="B112" s="165"/>
      <c r="C112" s="159"/>
      <c r="D112" s="159"/>
      <c r="E112" s="159"/>
      <c r="F112" s="159"/>
    </row>
    <row r="113" spans="1:6" s="56" customFormat="1" ht="12.75">
      <c r="A113" s="165"/>
      <c r="B113" s="165"/>
      <c r="C113" s="159"/>
      <c r="D113" s="159"/>
      <c r="E113" s="159"/>
      <c r="F113" s="159"/>
    </row>
    <row r="114" spans="1:6" s="56" customFormat="1" ht="12.75">
      <c r="A114" s="165"/>
      <c r="B114" s="165"/>
      <c r="C114" s="159"/>
      <c r="D114" s="159"/>
      <c r="E114" s="159"/>
      <c r="F114" s="159"/>
    </row>
    <row r="115" spans="1:6" s="56" customFormat="1" ht="12.75">
      <c r="A115" s="165"/>
      <c r="B115" s="165"/>
      <c r="C115" s="159"/>
      <c r="D115" s="159"/>
      <c r="E115" s="159"/>
      <c r="F115" s="159"/>
    </row>
    <row r="116" spans="1:6" s="56" customFormat="1" ht="12.75">
      <c r="A116" s="165"/>
      <c r="B116" s="165"/>
      <c r="C116" s="159"/>
      <c r="D116" s="159"/>
      <c r="E116" s="159"/>
      <c r="F116" s="159"/>
    </row>
    <row r="117" spans="1:6" s="56" customFormat="1" ht="12.75">
      <c r="A117" s="165"/>
      <c r="B117" s="165"/>
      <c r="C117" s="159"/>
      <c r="D117" s="159"/>
      <c r="E117" s="159"/>
      <c r="F117" s="159"/>
    </row>
    <row r="118" spans="1:6" s="56" customFormat="1" ht="12.75">
      <c r="A118" s="165"/>
      <c r="B118" s="165"/>
      <c r="C118" s="159"/>
      <c r="D118" s="159"/>
      <c r="E118" s="159"/>
      <c r="F118" s="159"/>
    </row>
    <row r="119" spans="1:6" s="56" customFormat="1" ht="12.75">
      <c r="A119" s="165"/>
      <c r="B119" s="165"/>
      <c r="C119" s="159"/>
      <c r="D119" s="159"/>
      <c r="E119" s="159"/>
      <c r="F119" s="159"/>
    </row>
    <row r="120" spans="1:6" s="56" customFormat="1" ht="12.75">
      <c r="A120" s="165"/>
      <c r="B120" s="165"/>
      <c r="C120" s="159"/>
      <c r="D120" s="159"/>
      <c r="E120" s="159"/>
      <c r="F120" s="159"/>
    </row>
    <row r="121" spans="1:6" s="56" customFormat="1" ht="12.75">
      <c r="A121" s="165"/>
      <c r="B121" s="165"/>
      <c r="C121" s="159"/>
      <c r="D121" s="159"/>
      <c r="E121" s="159"/>
      <c r="F121" s="159"/>
    </row>
    <row r="122" spans="1:6" s="56" customFormat="1" ht="12.75">
      <c r="A122" s="165"/>
      <c r="B122" s="165"/>
      <c r="C122" s="159"/>
      <c r="D122" s="159"/>
      <c r="E122" s="159"/>
      <c r="F122" s="159"/>
    </row>
    <row r="123" spans="1:6" s="56" customFormat="1" ht="12.75">
      <c r="A123" s="165"/>
      <c r="B123" s="165"/>
      <c r="C123" s="159"/>
      <c r="D123" s="159"/>
      <c r="E123" s="159"/>
      <c r="F123" s="159"/>
    </row>
    <row r="124" spans="1:6" s="56" customFormat="1" ht="12.75">
      <c r="A124" s="165"/>
      <c r="B124" s="165"/>
      <c r="C124" s="159"/>
      <c r="D124" s="159"/>
      <c r="E124" s="159"/>
      <c r="F124" s="159"/>
    </row>
    <row r="125" spans="1:6" s="56" customFormat="1" ht="12.75">
      <c r="A125" s="165"/>
      <c r="B125" s="165"/>
      <c r="C125" s="159"/>
      <c r="D125" s="159"/>
      <c r="E125" s="159"/>
      <c r="F125" s="159"/>
    </row>
    <row r="126" spans="1:6" s="56" customFormat="1" ht="12.75">
      <c r="A126" s="165"/>
      <c r="B126" s="165"/>
      <c r="C126" s="159"/>
      <c r="D126" s="159"/>
      <c r="E126" s="159"/>
      <c r="F126" s="159"/>
    </row>
    <row r="127" spans="1:6" s="56" customFormat="1" ht="12.75">
      <c r="A127" s="165"/>
      <c r="B127" s="165"/>
      <c r="C127" s="159"/>
      <c r="D127" s="159"/>
      <c r="E127" s="159"/>
      <c r="F127" s="159"/>
    </row>
    <row r="128" spans="1:6" s="56" customFormat="1" ht="12.75">
      <c r="A128" s="165"/>
      <c r="B128" s="165"/>
      <c r="C128" s="159"/>
      <c r="D128" s="159"/>
      <c r="E128" s="159"/>
      <c r="F128" s="159"/>
    </row>
    <row r="129" spans="1:6" s="56" customFormat="1" ht="12.75">
      <c r="A129" s="165"/>
      <c r="B129" s="165"/>
      <c r="C129" s="159"/>
      <c r="D129" s="159"/>
      <c r="E129" s="159"/>
      <c r="F129" s="159"/>
    </row>
    <row r="130" spans="1:6" s="56" customFormat="1" ht="12.75">
      <c r="A130" s="165"/>
      <c r="B130" s="165"/>
      <c r="C130" s="159"/>
      <c r="D130" s="159"/>
      <c r="E130" s="159"/>
      <c r="F130" s="159"/>
    </row>
    <row r="131" spans="1:6" s="56" customFormat="1" ht="12.75">
      <c r="A131" s="165"/>
      <c r="B131" s="165"/>
      <c r="C131" s="159"/>
      <c r="D131" s="159"/>
      <c r="E131" s="159"/>
      <c r="F131" s="159"/>
    </row>
    <row r="132" spans="1:6" s="56" customFormat="1" ht="12.75">
      <c r="A132" s="165"/>
      <c r="B132" s="165"/>
      <c r="C132" s="159"/>
      <c r="D132" s="159"/>
      <c r="E132" s="159"/>
      <c r="F132" s="159"/>
    </row>
    <row r="133" spans="1:6" s="56" customFormat="1" ht="12.75">
      <c r="A133" s="165"/>
      <c r="B133" s="165"/>
      <c r="C133" s="159"/>
      <c r="D133" s="159"/>
      <c r="E133" s="159"/>
      <c r="F133" s="159"/>
    </row>
    <row r="134" spans="1:6" s="56" customFormat="1" ht="12.75">
      <c r="A134" s="165"/>
      <c r="B134" s="165"/>
      <c r="C134" s="159"/>
      <c r="D134" s="159"/>
      <c r="E134" s="159"/>
      <c r="F134" s="159"/>
    </row>
    <row r="135" spans="1:6" s="56" customFormat="1" ht="12.75">
      <c r="A135" s="165"/>
      <c r="B135" s="165"/>
      <c r="C135" s="159"/>
      <c r="D135" s="159"/>
      <c r="E135" s="159"/>
      <c r="F135" s="159"/>
    </row>
    <row r="136" spans="1:6" s="56" customFormat="1" ht="12.75">
      <c r="A136" s="165"/>
      <c r="B136" s="165"/>
      <c r="C136" s="159"/>
      <c r="D136" s="159"/>
      <c r="E136" s="159"/>
      <c r="F136" s="159"/>
    </row>
    <row r="137" spans="1:6" s="56" customFormat="1" ht="12.75">
      <c r="A137" s="165"/>
      <c r="B137" s="165"/>
      <c r="C137" s="159"/>
      <c r="D137" s="159"/>
      <c r="E137" s="159"/>
      <c r="F137" s="159"/>
    </row>
    <row r="138" spans="1:6" s="56" customFormat="1" ht="12.75">
      <c r="A138" s="165"/>
      <c r="B138" s="165"/>
      <c r="C138" s="159"/>
      <c r="D138" s="159"/>
      <c r="E138" s="159"/>
      <c r="F138" s="159"/>
    </row>
    <row r="139" spans="1:6" s="56" customFormat="1" ht="12.75">
      <c r="A139" s="165"/>
      <c r="B139" s="165"/>
      <c r="C139" s="159"/>
      <c r="D139" s="159"/>
      <c r="E139" s="159"/>
      <c r="F139" s="159"/>
    </row>
    <row r="140" spans="1:6" s="56" customFormat="1" ht="12.75">
      <c r="A140" s="165"/>
      <c r="B140" s="165"/>
      <c r="C140" s="159"/>
      <c r="D140" s="159"/>
      <c r="E140" s="159"/>
      <c r="F140" s="159"/>
    </row>
    <row r="141" spans="1:6" s="56" customFormat="1" ht="12.75">
      <c r="A141" s="165"/>
      <c r="B141" s="165"/>
      <c r="C141" s="159"/>
      <c r="D141" s="159"/>
      <c r="E141" s="159"/>
      <c r="F141" s="159"/>
    </row>
    <row r="142" spans="1:6" s="56" customFormat="1" ht="12.75">
      <c r="A142" s="165"/>
      <c r="B142" s="165"/>
      <c r="C142" s="159"/>
      <c r="D142" s="159"/>
      <c r="E142" s="159"/>
      <c r="F142" s="159"/>
    </row>
    <row r="143" spans="1:6" s="56" customFormat="1" ht="12.75">
      <c r="A143" s="165"/>
      <c r="B143" s="165"/>
      <c r="C143" s="159"/>
      <c r="D143" s="159"/>
      <c r="E143" s="159"/>
      <c r="F143" s="159"/>
    </row>
    <row r="144" spans="1:6" s="56" customFormat="1" ht="12.75">
      <c r="A144" s="165"/>
      <c r="B144" s="165"/>
      <c r="C144" s="159"/>
      <c r="D144" s="159"/>
      <c r="E144" s="159"/>
      <c r="F144" s="159"/>
    </row>
    <row r="145" spans="1:6" s="56" customFormat="1" ht="12.75">
      <c r="A145" s="165"/>
      <c r="B145" s="165"/>
      <c r="C145" s="159"/>
      <c r="D145" s="159"/>
      <c r="E145" s="159"/>
      <c r="F145" s="159"/>
    </row>
    <row r="146" spans="1:6" s="56" customFormat="1" ht="12.75">
      <c r="A146" s="165"/>
      <c r="B146" s="165"/>
      <c r="C146" s="159"/>
      <c r="D146" s="159"/>
      <c r="E146" s="159"/>
      <c r="F146" s="159"/>
    </row>
    <row r="147" spans="1:6" s="56" customFormat="1" ht="12.75">
      <c r="A147" s="165"/>
      <c r="B147" s="165"/>
      <c r="C147" s="159"/>
      <c r="D147" s="159"/>
      <c r="E147" s="159"/>
      <c r="F147" s="159"/>
    </row>
    <row r="148" spans="1:6" s="56" customFormat="1" ht="12.75">
      <c r="A148" s="165"/>
      <c r="B148" s="165"/>
      <c r="C148" s="159"/>
      <c r="D148" s="159"/>
      <c r="E148" s="159"/>
      <c r="F148" s="159"/>
    </row>
    <row r="149" spans="1:6" s="56" customFormat="1" ht="12.75">
      <c r="A149" s="165"/>
      <c r="B149" s="165"/>
      <c r="C149" s="159"/>
      <c r="D149" s="159"/>
      <c r="E149" s="159"/>
      <c r="F149" s="159"/>
    </row>
    <row r="150" spans="1:6" s="56" customFormat="1" ht="12.75">
      <c r="A150" s="165"/>
      <c r="B150" s="165"/>
      <c r="C150" s="159"/>
      <c r="D150" s="159"/>
      <c r="E150" s="159"/>
      <c r="F150" s="159"/>
    </row>
    <row r="151" spans="1:6" s="56" customFormat="1" ht="12.75">
      <c r="A151" s="165"/>
      <c r="B151" s="165"/>
      <c r="C151" s="159"/>
      <c r="D151" s="159"/>
      <c r="E151" s="159"/>
      <c r="F151" s="159"/>
    </row>
    <row r="152" spans="1:6" s="56" customFormat="1" ht="12.75">
      <c r="A152" s="165"/>
      <c r="B152" s="165"/>
      <c r="C152" s="159"/>
      <c r="D152" s="159"/>
      <c r="E152" s="159"/>
      <c r="F152" s="159"/>
    </row>
    <row r="153" spans="1:6" s="56" customFormat="1" ht="12.75">
      <c r="A153" s="165"/>
      <c r="B153" s="165"/>
      <c r="C153" s="159"/>
      <c r="D153" s="159"/>
      <c r="E153" s="159"/>
      <c r="F153" s="159"/>
    </row>
    <row r="154" spans="1:6" s="56" customFormat="1" ht="12.75">
      <c r="A154" s="165"/>
      <c r="B154" s="165"/>
      <c r="C154" s="159"/>
      <c r="D154" s="159"/>
      <c r="E154" s="159"/>
      <c r="F154" s="159"/>
    </row>
    <row r="155" spans="1:6" s="56" customFormat="1" ht="12.75">
      <c r="A155" s="165"/>
      <c r="B155" s="165"/>
      <c r="C155" s="159"/>
      <c r="D155" s="159"/>
      <c r="E155" s="159"/>
      <c r="F155" s="159"/>
    </row>
    <row r="156" spans="1:6" s="56" customFormat="1" ht="12.75">
      <c r="A156" s="165"/>
      <c r="B156" s="165"/>
      <c r="C156" s="159"/>
      <c r="D156" s="159"/>
      <c r="E156" s="159"/>
      <c r="F156" s="159"/>
    </row>
    <row r="157" spans="1:6" s="56" customFormat="1" ht="12.75">
      <c r="A157" s="165"/>
      <c r="B157" s="165"/>
      <c r="C157" s="159"/>
      <c r="D157" s="159"/>
      <c r="E157" s="159"/>
      <c r="F157" s="159"/>
    </row>
    <row r="158" spans="1:6" s="56" customFormat="1" ht="12.75">
      <c r="A158" s="165"/>
      <c r="B158" s="165"/>
      <c r="C158" s="159"/>
      <c r="D158" s="159"/>
      <c r="E158" s="159"/>
      <c r="F158" s="159"/>
    </row>
    <row r="159" spans="1:6" s="56" customFormat="1" ht="12.75">
      <c r="A159" s="165"/>
      <c r="B159" s="165"/>
      <c r="C159" s="159"/>
      <c r="D159" s="159"/>
      <c r="E159" s="159"/>
      <c r="F159" s="159"/>
    </row>
    <row r="160" spans="1:6" s="56" customFormat="1" ht="12.75">
      <c r="A160" s="165"/>
      <c r="B160" s="165"/>
      <c r="C160" s="159"/>
      <c r="D160" s="159"/>
      <c r="E160" s="159"/>
      <c r="F160" s="159"/>
    </row>
    <row r="161" spans="1:6" s="56" customFormat="1" ht="12.75">
      <c r="A161" s="165"/>
      <c r="B161" s="165"/>
      <c r="C161" s="159"/>
      <c r="D161" s="159"/>
      <c r="E161" s="159"/>
      <c r="F161" s="159"/>
    </row>
    <row r="162" spans="1:6" s="56" customFormat="1" ht="12.75">
      <c r="A162" s="165"/>
      <c r="B162" s="165"/>
      <c r="C162" s="159"/>
      <c r="D162" s="159"/>
      <c r="E162" s="159"/>
      <c r="F162" s="159"/>
    </row>
    <row r="163" spans="1:6" s="56" customFormat="1" ht="12.75">
      <c r="A163" s="165"/>
      <c r="B163" s="165"/>
      <c r="C163" s="159"/>
      <c r="D163" s="159"/>
      <c r="E163" s="159"/>
      <c r="F163" s="159"/>
    </row>
    <row r="164" spans="1:6" s="56" customFormat="1" ht="12.75">
      <c r="A164" s="165"/>
      <c r="B164" s="165"/>
      <c r="C164" s="159"/>
      <c r="D164" s="159"/>
      <c r="E164" s="159"/>
      <c r="F164" s="159"/>
    </row>
    <row r="165" spans="1:6" s="56" customFormat="1" ht="12.75">
      <c r="A165" s="165"/>
      <c r="B165" s="165"/>
      <c r="C165" s="159"/>
      <c r="D165" s="159"/>
      <c r="E165" s="159"/>
      <c r="F165" s="159"/>
    </row>
    <row r="166" spans="1:6" s="56" customFormat="1" ht="12.75">
      <c r="A166" s="165"/>
      <c r="B166" s="165"/>
      <c r="C166" s="159"/>
      <c r="D166" s="159"/>
      <c r="E166" s="159"/>
      <c r="F166" s="159"/>
    </row>
    <row r="167" spans="1:6" s="56" customFormat="1" ht="12.75">
      <c r="A167" s="165"/>
      <c r="B167" s="165"/>
      <c r="C167" s="159"/>
      <c r="D167" s="159"/>
      <c r="E167" s="159"/>
      <c r="F167" s="159"/>
    </row>
    <row r="168" spans="1:6" s="56" customFormat="1" ht="12.75">
      <c r="A168" s="165"/>
      <c r="B168" s="165"/>
      <c r="C168" s="159"/>
      <c r="D168" s="159"/>
      <c r="E168" s="159"/>
      <c r="F168" s="159"/>
    </row>
    <row r="169" spans="1:6" s="56" customFormat="1" ht="12.75">
      <c r="A169" s="165"/>
      <c r="B169" s="165"/>
      <c r="C169" s="159"/>
      <c r="D169" s="159"/>
      <c r="E169" s="159"/>
      <c r="F169" s="159"/>
    </row>
    <row r="170" spans="1:6" s="56" customFormat="1" ht="12.75">
      <c r="A170" s="165"/>
      <c r="B170" s="165"/>
      <c r="C170" s="159"/>
      <c r="D170" s="159"/>
      <c r="E170" s="159"/>
      <c r="F170" s="159"/>
    </row>
    <row r="171" spans="1:6" s="56" customFormat="1" ht="12.75">
      <c r="A171" s="165"/>
      <c r="B171" s="165"/>
      <c r="C171" s="159"/>
      <c r="D171" s="159"/>
      <c r="E171" s="159"/>
      <c r="F171" s="159"/>
    </row>
    <row r="172" spans="1:6" s="56" customFormat="1" ht="12.75">
      <c r="A172" s="165"/>
      <c r="B172" s="165"/>
      <c r="C172" s="159"/>
      <c r="D172" s="159"/>
      <c r="E172" s="159"/>
      <c r="F172" s="159"/>
    </row>
    <row r="173" spans="1:6" s="56" customFormat="1" ht="12.75">
      <c r="A173" s="165"/>
      <c r="B173" s="165"/>
      <c r="C173" s="159"/>
      <c r="D173" s="159"/>
      <c r="E173" s="159"/>
      <c r="F173" s="159"/>
    </row>
    <row r="174" spans="1:6" s="56" customFormat="1" ht="12.75">
      <c r="A174" s="165"/>
      <c r="B174" s="165"/>
      <c r="C174" s="159"/>
      <c r="D174" s="159"/>
      <c r="E174" s="159"/>
      <c r="F174" s="159"/>
    </row>
    <row r="175" spans="1:6" s="56" customFormat="1" ht="12.75">
      <c r="A175" s="165"/>
      <c r="B175" s="165"/>
      <c r="C175" s="159"/>
      <c r="D175" s="159"/>
      <c r="E175" s="159"/>
      <c r="F175" s="159"/>
    </row>
    <row r="176" spans="1:6" s="56" customFormat="1" ht="12.75">
      <c r="A176" s="165"/>
      <c r="B176" s="165"/>
      <c r="C176" s="159"/>
      <c r="D176" s="159"/>
      <c r="E176" s="159"/>
      <c r="F176" s="159"/>
    </row>
    <row r="177" spans="1:6" s="56" customFormat="1" ht="12.75">
      <c r="A177" s="165"/>
      <c r="B177" s="165"/>
      <c r="C177" s="159"/>
      <c r="D177" s="159"/>
      <c r="E177" s="159"/>
      <c r="F177" s="159"/>
    </row>
    <row r="178" spans="1:6" s="56" customFormat="1" ht="12.75">
      <c r="A178" s="165"/>
      <c r="B178" s="165"/>
      <c r="C178" s="159"/>
      <c r="D178" s="159"/>
      <c r="E178" s="159"/>
      <c r="F178" s="159"/>
    </row>
    <row r="179" spans="1:6" s="56" customFormat="1" ht="12.75">
      <c r="A179" s="165"/>
      <c r="B179" s="165"/>
      <c r="C179" s="159"/>
      <c r="D179" s="159"/>
      <c r="E179" s="159"/>
      <c r="F179" s="159"/>
    </row>
    <row r="180" spans="1:6" s="56" customFormat="1" ht="12.75">
      <c r="A180" s="165"/>
      <c r="B180" s="165"/>
      <c r="C180" s="159"/>
      <c r="D180" s="159"/>
      <c r="E180" s="159"/>
      <c r="F180" s="159"/>
    </row>
    <row r="181" spans="1:6" s="56" customFormat="1" ht="12.75">
      <c r="A181" s="165"/>
      <c r="B181" s="165"/>
      <c r="C181" s="159"/>
      <c r="D181" s="159"/>
      <c r="E181" s="159"/>
      <c r="F181" s="159"/>
    </row>
    <row r="182" spans="1:6" s="56" customFormat="1" ht="12.75">
      <c r="A182" s="165"/>
      <c r="B182" s="165"/>
      <c r="C182" s="159"/>
      <c r="D182" s="159"/>
      <c r="E182" s="159"/>
      <c r="F182" s="159"/>
    </row>
    <row r="183" spans="1:6" s="56" customFormat="1" ht="12.75">
      <c r="A183" s="165"/>
      <c r="B183" s="165"/>
      <c r="C183" s="159"/>
      <c r="D183" s="159"/>
      <c r="E183" s="159"/>
      <c r="F183" s="159"/>
    </row>
    <row r="184" spans="1:6" s="56" customFormat="1" ht="12.75">
      <c r="A184" s="165"/>
      <c r="B184" s="165"/>
      <c r="C184" s="159"/>
      <c r="D184" s="159"/>
      <c r="E184" s="159"/>
      <c r="F184" s="159"/>
    </row>
    <row r="185" spans="1:6" s="56" customFormat="1" ht="12.75">
      <c r="A185" s="165"/>
      <c r="B185" s="165"/>
      <c r="C185" s="159"/>
      <c r="D185" s="159"/>
      <c r="E185" s="159"/>
      <c r="F185" s="159"/>
    </row>
    <row r="186" spans="1:6" s="56" customFormat="1" ht="12.75">
      <c r="A186" s="165"/>
      <c r="B186" s="165"/>
      <c r="C186" s="159"/>
      <c r="D186" s="159"/>
      <c r="E186" s="159"/>
      <c r="F186" s="159"/>
    </row>
    <row r="187" spans="1:6" s="56" customFormat="1" ht="12.75">
      <c r="A187" s="165"/>
      <c r="B187" s="165"/>
      <c r="C187" s="159"/>
      <c r="D187" s="159"/>
      <c r="E187" s="159"/>
      <c r="F187" s="159"/>
    </row>
    <row r="188" spans="1:6" s="56" customFormat="1" ht="12.75">
      <c r="A188" s="165"/>
      <c r="B188" s="165"/>
      <c r="C188" s="159"/>
      <c r="D188" s="159"/>
      <c r="E188" s="159"/>
      <c r="F188" s="159"/>
    </row>
    <row r="189" spans="1:6" s="56" customFormat="1" ht="12.75">
      <c r="A189" s="165"/>
      <c r="B189" s="165"/>
      <c r="C189" s="159"/>
      <c r="D189" s="159"/>
      <c r="E189" s="159"/>
      <c r="F189" s="159"/>
    </row>
    <row r="190" spans="1:6" s="56" customFormat="1" ht="12.75">
      <c r="A190" s="165"/>
      <c r="B190" s="165"/>
      <c r="C190" s="159"/>
      <c r="D190" s="159"/>
      <c r="E190" s="159"/>
      <c r="F190" s="159"/>
    </row>
    <row r="191" spans="1:6" s="56" customFormat="1" ht="12.75">
      <c r="A191" s="165"/>
      <c r="B191" s="165"/>
      <c r="C191" s="159"/>
      <c r="D191" s="159"/>
      <c r="E191" s="159"/>
      <c r="F191" s="159"/>
    </row>
    <row r="192" spans="1:6" s="56" customFormat="1" ht="12.75">
      <c r="A192" s="165"/>
      <c r="B192" s="165"/>
      <c r="C192" s="159"/>
      <c r="D192" s="159"/>
      <c r="E192" s="159"/>
      <c r="F192" s="159"/>
    </row>
    <row r="193" spans="1:6" s="56" customFormat="1" ht="12.75">
      <c r="A193" s="165"/>
      <c r="B193" s="165"/>
      <c r="C193" s="159"/>
      <c r="D193" s="159"/>
      <c r="E193" s="159"/>
      <c r="F193" s="159"/>
    </row>
    <row r="194" spans="1:6" s="56" customFormat="1" ht="12.75">
      <c r="A194" s="165"/>
      <c r="B194" s="165"/>
      <c r="C194" s="159"/>
      <c r="D194" s="159"/>
      <c r="E194" s="159"/>
      <c r="F194" s="159"/>
    </row>
    <row r="195" spans="1:6" s="56" customFormat="1" ht="12.75">
      <c r="A195" s="165"/>
      <c r="B195" s="165"/>
      <c r="C195" s="159"/>
      <c r="D195" s="159"/>
      <c r="E195" s="159"/>
      <c r="F195" s="159"/>
    </row>
    <row r="196" spans="1:6" s="56" customFormat="1" ht="12.75">
      <c r="A196" s="165"/>
      <c r="B196" s="165"/>
      <c r="C196" s="159"/>
      <c r="D196" s="159"/>
      <c r="E196" s="159"/>
      <c r="F196" s="159"/>
    </row>
    <row r="197" spans="1:6" s="56" customFormat="1" ht="12.75">
      <c r="A197" s="165"/>
      <c r="B197" s="165"/>
      <c r="C197" s="159"/>
      <c r="D197" s="159"/>
      <c r="E197" s="159"/>
      <c r="F197" s="159"/>
    </row>
    <row r="198" spans="1:6" s="56" customFormat="1" ht="12.75">
      <c r="A198" s="165"/>
      <c r="B198" s="165"/>
      <c r="C198" s="159"/>
      <c r="D198" s="159"/>
      <c r="E198" s="159"/>
      <c r="F198" s="159"/>
    </row>
    <row r="199" spans="1:6" s="56" customFormat="1" ht="12.75">
      <c r="A199" s="165"/>
      <c r="B199" s="165"/>
      <c r="C199" s="159"/>
      <c r="D199" s="159"/>
      <c r="E199" s="159"/>
      <c r="F199" s="159"/>
    </row>
    <row r="200" spans="1:6" s="56" customFormat="1" ht="12.75">
      <c r="A200" s="165"/>
      <c r="B200" s="165"/>
      <c r="C200" s="159"/>
      <c r="D200" s="159"/>
      <c r="E200" s="159"/>
      <c r="F200" s="159"/>
    </row>
    <row r="201" spans="1:6" s="56" customFormat="1" ht="12.75">
      <c r="A201" s="165"/>
      <c r="B201" s="165"/>
      <c r="C201" s="159"/>
      <c r="D201" s="159"/>
      <c r="E201" s="159"/>
      <c r="F201" s="159"/>
    </row>
    <row r="202" spans="1:6" s="56" customFormat="1" ht="12.75">
      <c r="A202" s="165"/>
      <c r="B202" s="165"/>
      <c r="C202" s="159"/>
      <c r="D202" s="159"/>
      <c r="E202" s="159"/>
      <c r="F202" s="159"/>
    </row>
    <row r="203" spans="1:6" s="56" customFormat="1" ht="12.75">
      <c r="A203" s="165"/>
      <c r="B203" s="165"/>
      <c r="C203" s="159"/>
      <c r="D203" s="159"/>
      <c r="E203" s="159"/>
      <c r="F203" s="159"/>
    </row>
    <row r="204" spans="1:6" s="56" customFormat="1" ht="12.75">
      <c r="A204" s="165"/>
      <c r="B204" s="165"/>
      <c r="C204" s="159"/>
      <c r="D204" s="159"/>
      <c r="E204" s="159"/>
      <c r="F204" s="159"/>
    </row>
    <row r="205" spans="1:6" s="56" customFormat="1" ht="12.75">
      <c r="A205" s="165"/>
      <c r="B205" s="165"/>
      <c r="C205" s="159"/>
      <c r="D205" s="159"/>
      <c r="E205" s="159"/>
      <c r="F205" s="159"/>
    </row>
    <row r="206" spans="1:6" s="56" customFormat="1" ht="12.75">
      <c r="A206" s="165"/>
      <c r="B206" s="165"/>
      <c r="C206" s="159"/>
      <c r="D206" s="159"/>
      <c r="E206" s="159"/>
      <c r="F206" s="159"/>
    </row>
    <row r="207" spans="1:6" s="56" customFormat="1" ht="12.75">
      <c r="A207" s="165"/>
      <c r="B207" s="165"/>
      <c r="C207" s="159"/>
      <c r="D207" s="159"/>
      <c r="E207" s="159"/>
      <c r="F207" s="159"/>
    </row>
    <row r="208" spans="1:6" s="56" customFormat="1" ht="12.75">
      <c r="A208" s="165"/>
      <c r="B208" s="165"/>
      <c r="C208" s="159"/>
      <c r="D208" s="159"/>
      <c r="E208" s="159"/>
      <c r="F208" s="159"/>
    </row>
    <row r="209" spans="1:6" s="56" customFormat="1" ht="12.75">
      <c r="A209" s="165"/>
      <c r="B209" s="165"/>
      <c r="C209" s="159"/>
      <c r="D209" s="159"/>
      <c r="E209" s="159"/>
      <c r="F209" s="159"/>
    </row>
    <row r="210" spans="1:6" s="56" customFormat="1" ht="12.75">
      <c r="A210" s="165"/>
      <c r="B210" s="165"/>
      <c r="C210" s="159"/>
      <c r="D210" s="159"/>
      <c r="E210" s="159"/>
      <c r="F210" s="159"/>
    </row>
    <row r="211" spans="1:6" s="56" customFormat="1" ht="12.75">
      <c r="A211" s="165"/>
      <c r="B211" s="165"/>
      <c r="C211" s="159"/>
      <c r="D211" s="159"/>
      <c r="E211" s="159"/>
      <c r="F211" s="159"/>
    </row>
    <row r="212" spans="1:6" s="56" customFormat="1" ht="12.75">
      <c r="A212" s="165"/>
      <c r="B212" s="165"/>
      <c r="C212" s="159"/>
      <c r="D212" s="159"/>
      <c r="E212" s="159"/>
      <c r="F212" s="159"/>
    </row>
    <row r="213" spans="1:6" s="56" customFormat="1" ht="12.75">
      <c r="A213" s="165"/>
      <c r="B213" s="165"/>
      <c r="C213" s="159"/>
      <c r="D213" s="159"/>
      <c r="E213" s="159"/>
      <c r="F213" s="159"/>
    </row>
    <row r="214" spans="1:6" s="56" customFormat="1" ht="12.75">
      <c r="A214" s="165"/>
      <c r="B214" s="165"/>
      <c r="C214" s="159"/>
      <c r="D214" s="159"/>
      <c r="E214" s="159"/>
      <c r="F214" s="159"/>
    </row>
    <row r="215" spans="1:6" s="56" customFormat="1" ht="12.75">
      <c r="A215" s="165"/>
      <c r="B215" s="165"/>
      <c r="C215" s="159"/>
      <c r="D215" s="159"/>
      <c r="E215" s="159"/>
      <c r="F215" s="159"/>
    </row>
    <row r="216" spans="1:6" s="56" customFormat="1" ht="12.75">
      <c r="A216" s="165"/>
      <c r="B216" s="165"/>
      <c r="C216" s="159"/>
      <c r="D216" s="159"/>
      <c r="E216" s="159"/>
      <c r="F216" s="159"/>
    </row>
    <row r="217" spans="1:6" s="56" customFormat="1" ht="12.75">
      <c r="A217" s="165"/>
      <c r="B217" s="165"/>
      <c r="C217" s="159"/>
      <c r="D217" s="159"/>
      <c r="E217" s="159"/>
      <c r="F217" s="159"/>
    </row>
    <row r="218" spans="1:6" s="56" customFormat="1" ht="12.75">
      <c r="A218" s="165"/>
      <c r="B218" s="165"/>
      <c r="C218" s="159"/>
      <c r="D218" s="159"/>
      <c r="E218" s="159"/>
      <c r="F218" s="159"/>
    </row>
    <row r="219" spans="1:6" s="56" customFormat="1" ht="12.75">
      <c r="A219" s="165"/>
      <c r="B219" s="165"/>
      <c r="C219" s="159"/>
      <c r="D219" s="159"/>
      <c r="E219" s="159"/>
      <c r="F219" s="159"/>
    </row>
    <row r="220" spans="1:6" s="56" customFormat="1" ht="12.75">
      <c r="A220" s="165"/>
      <c r="B220" s="165"/>
      <c r="C220" s="159"/>
      <c r="D220" s="159"/>
      <c r="E220" s="159"/>
      <c r="F220" s="159"/>
    </row>
    <row r="221" spans="1:6" s="56" customFormat="1" ht="12.75">
      <c r="A221" s="165"/>
      <c r="B221" s="165"/>
      <c r="C221" s="159"/>
      <c r="D221" s="159"/>
      <c r="E221" s="159"/>
      <c r="F221" s="159"/>
    </row>
    <row r="222" spans="1:6" s="56" customFormat="1" ht="12.75">
      <c r="A222" s="165"/>
      <c r="B222" s="165"/>
      <c r="C222" s="159"/>
      <c r="D222" s="159"/>
      <c r="E222" s="159"/>
      <c r="F222" s="159"/>
    </row>
    <row r="223" spans="1:6" s="56" customFormat="1" ht="12.75">
      <c r="A223" s="165"/>
      <c r="B223" s="165"/>
      <c r="C223" s="159"/>
      <c r="D223" s="159"/>
      <c r="E223" s="159"/>
      <c r="F223" s="159"/>
    </row>
    <row r="224" spans="1:6" s="56" customFormat="1" ht="12.75">
      <c r="A224" s="165"/>
      <c r="B224" s="165"/>
      <c r="C224" s="159"/>
      <c r="D224" s="159"/>
      <c r="E224" s="159"/>
      <c r="F224" s="159"/>
    </row>
    <row r="225" spans="1:6" s="56" customFormat="1" ht="12.75">
      <c r="A225" s="165"/>
      <c r="B225" s="165"/>
      <c r="C225" s="159"/>
      <c r="D225" s="159"/>
      <c r="E225" s="159"/>
      <c r="F225" s="159"/>
    </row>
    <row r="226" spans="1:6" s="56" customFormat="1" ht="12.75">
      <c r="A226" s="165"/>
      <c r="B226" s="165"/>
      <c r="C226" s="159"/>
      <c r="D226" s="159"/>
      <c r="E226" s="159"/>
      <c r="F226" s="159"/>
    </row>
    <row r="227" spans="1:6" s="56" customFormat="1" ht="12.75">
      <c r="A227" s="165"/>
      <c r="B227" s="165"/>
      <c r="C227" s="159"/>
      <c r="D227" s="159"/>
      <c r="E227" s="159"/>
      <c r="F227" s="159"/>
    </row>
    <row r="228" spans="1:6" s="56" customFormat="1" ht="12.75">
      <c r="A228" s="165"/>
      <c r="B228" s="165"/>
      <c r="C228" s="159"/>
      <c r="D228" s="159"/>
      <c r="E228" s="159"/>
      <c r="F228" s="159"/>
    </row>
    <row r="229" spans="1:6" s="56" customFormat="1" ht="12.75">
      <c r="A229" s="165"/>
      <c r="B229" s="165"/>
      <c r="C229" s="159"/>
      <c r="D229" s="159"/>
      <c r="E229" s="159"/>
      <c r="F229" s="159"/>
    </row>
    <row r="230" spans="1:6" s="56" customFormat="1" ht="12.75">
      <c r="A230" s="165"/>
      <c r="B230" s="165"/>
      <c r="C230" s="159"/>
      <c r="D230" s="159"/>
      <c r="E230" s="159"/>
      <c r="F230" s="159"/>
    </row>
    <row r="231" spans="1:6" s="56" customFormat="1" ht="12.75">
      <c r="A231" s="165"/>
      <c r="B231" s="165"/>
      <c r="C231" s="159"/>
      <c r="D231" s="159"/>
      <c r="E231" s="159"/>
      <c r="F231" s="159"/>
    </row>
    <row r="232" spans="1:6" s="56" customFormat="1" ht="12.75">
      <c r="A232" s="165"/>
      <c r="B232" s="165"/>
      <c r="C232" s="159"/>
      <c r="D232" s="159"/>
      <c r="E232" s="159"/>
      <c r="F232" s="159"/>
    </row>
    <row r="233" spans="1:6" s="56" customFormat="1" ht="12.75">
      <c r="A233" s="165"/>
      <c r="B233" s="165"/>
      <c r="C233" s="159"/>
      <c r="D233" s="159"/>
      <c r="E233" s="159"/>
      <c r="F233" s="159"/>
    </row>
    <row r="234" spans="1:6" s="56" customFormat="1" ht="12.75">
      <c r="A234" s="165"/>
      <c r="B234" s="165"/>
      <c r="C234" s="159"/>
      <c r="D234" s="159"/>
      <c r="E234" s="159"/>
      <c r="F234" s="159"/>
    </row>
    <row r="235" spans="1:6" s="56" customFormat="1" ht="12.75">
      <c r="A235" s="165"/>
      <c r="B235" s="165"/>
      <c r="C235" s="159"/>
      <c r="D235" s="159"/>
      <c r="E235" s="159"/>
      <c r="F235" s="159"/>
    </row>
    <row r="236" spans="1:6" s="56" customFormat="1" ht="12.75">
      <c r="A236" s="165"/>
      <c r="B236" s="165"/>
      <c r="C236" s="159"/>
      <c r="D236" s="159"/>
      <c r="E236" s="159"/>
      <c r="F236" s="159"/>
    </row>
    <row r="237" spans="1:6" s="56" customFormat="1" ht="12.75">
      <c r="A237" s="165"/>
      <c r="B237" s="165"/>
      <c r="C237" s="159"/>
      <c r="D237" s="159"/>
      <c r="E237" s="159"/>
      <c r="F237" s="159"/>
    </row>
    <row r="238" spans="1:6" s="56" customFormat="1" ht="12.75">
      <c r="A238" s="165"/>
      <c r="B238" s="165"/>
      <c r="C238" s="159"/>
      <c r="D238" s="159"/>
      <c r="E238" s="159"/>
      <c r="F238" s="159"/>
    </row>
    <row r="239" spans="1:6" s="56" customFormat="1" ht="12.75">
      <c r="A239" s="165"/>
      <c r="B239" s="165"/>
      <c r="C239" s="159"/>
      <c r="D239" s="159"/>
      <c r="E239" s="159"/>
      <c r="F239" s="159"/>
    </row>
    <row r="240" spans="1:6" s="56" customFormat="1" ht="12.75">
      <c r="A240" s="165"/>
      <c r="B240" s="165"/>
      <c r="C240" s="159"/>
      <c r="D240" s="159"/>
      <c r="E240" s="159"/>
      <c r="F240" s="159"/>
    </row>
    <row r="241" spans="1:6" s="56" customFormat="1" ht="12.75">
      <c r="A241" s="165"/>
      <c r="B241" s="165"/>
      <c r="C241" s="159"/>
      <c r="D241" s="159"/>
      <c r="E241" s="159"/>
      <c r="F241" s="159"/>
    </row>
    <row r="242" spans="1:6" s="56" customFormat="1" ht="12.75">
      <c r="A242" s="165"/>
      <c r="B242" s="165"/>
      <c r="C242" s="159"/>
      <c r="D242" s="159"/>
      <c r="E242" s="159"/>
      <c r="F242" s="159"/>
    </row>
    <row r="243" spans="1:6" s="56" customFormat="1" ht="12.75">
      <c r="A243" s="165"/>
      <c r="B243" s="165"/>
      <c r="C243" s="159"/>
      <c r="D243" s="159"/>
      <c r="E243" s="159"/>
      <c r="F243" s="159"/>
    </row>
    <row r="244" spans="1:6" s="56" customFormat="1" ht="12.75">
      <c r="A244" s="165"/>
      <c r="B244" s="165"/>
      <c r="C244" s="159"/>
      <c r="D244" s="159"/>
      <c r="E244" s="159"/>
      <c r="F244" s="159"/>
    </row>
    <row r="245" spans="1:6" s="56" customFormat="1" ht="12.75">
      <c r="A245" s="165"/>
      <c r="B245" s="165"/>
      <c r="C245" s="159"/>
      <c r="D245" s="159"/>
      <c r="E245" s="159"/>
      <c r="F245" s="159"/>
    </row>
    <row r="246" spans="1:6" s="56" customFormat="1" ht="12.75">
      <c r="A246" s="165"/>
      <c r="B246" s="165"/>
      <c r="C246" s="159"/>
      <c r="D246" s="159"/>
      <c r="E246" s="159"/>
      <c r="F246" s="159"/>
    </row>
    <row r="247" spans="1:6" s="56" customFormat="1" ht="12.75">
      <c r="A247" s="165"/>
      <c r="B247" s="165"/>
      <c r="C247" s="159"/>
      <c r="D247" s="159"/>
      <c r="E247" s="159"/>
      <c r="F247" s="159"/>
    </row>
    <row r="248" spans="1:6" s="56" customFormat="1" ht="12.75">
      <c r="A248" s="165"/>
      <c r="B248" s="165"/>
      <c r="C248" s="159"/>
      <c r="D248" s="159"/>
      <c r="E248" s="159"/>
      <c r="F248" s="159"/>
    </row>
    <row r="249" spans="1:6" s="56" customFormat="1" ht="12.75">
      <c r="A249" s="165"/>
      <c r="B249" s="165"/>
      <c r="C249" s="159"/>
      <c r="D249" s="159"/>
      <c r="E249" s="159"/>
      <c r="F249" s="159"/>
    </row>
    <row r="250" spans="1:6" s="56" customFormat="1" ht="12.75">
      <c r="A250" s="165"/>
      <c r="B250" s="165"/>
      <c r="C250" s="159"/>
      <c r="D250" s="159"/>
      <c r="E250" s="159"/>
      <c r="F250" s="159"/>
    </row>
    <row r="251" spans="1:6" s="56" customFormat="1" ht="12.75">
      <c r="A251" s="165"/>
      <c r="B251" s="165"/>
      <c r="C251" s="159"/>
      <c r="D251" s="159"/>
      <c r="E251" s="159"/>
      <c r="F251" s="159"/>
    </row>
    <row r="252" spans="1:6" s="56" customFormat="1" ht="12.75">
      <c r="A252" s="165"/>
      <c r="B252" s="165"/>
      <c r="C252" s="159"/>
      <c r="D252" s="159"/>
      <c r="E252" s="159"/>
      <c r="F252" s="159"/>
    </row>
    <row r="253" spans="1:6" s="56" customFormat="1" ht="12.75">
      <c r="A253" s="165"/>
      <c r="B253" s="165"/>
      <c r="C253" s="159"/>
      <c r="D253" s="159"/>
      <c r="E253" s="159"/>
      <c r="F253" s="159"/>
    </row>
    <row r="254" spans="1:6" s="56" customFormat="1" ht="12.75">
      <c r="A254" s="165"/>
      <c r="B254" s="165"/>
      <c r="C254" s="159"/>
      <c r="D254" s="159"/>
      <c r="E254" s="159"/>
      <c r="F254" s="159"/>
    </row>
    <row r="255" spans="1:6" s="56" customFormat="1" ht="12.75">
      <c r="A255" s="165"/>
      <c r="B255" s="165"/>
      <c r="C255" s="159"/>
      <c r="D255" s="159"/>
      <c r="E255" s="159"/>
      <c r="F255" s="159"/>
    </row>
    <row r="256" spans="1:6" s="56" customFormat="1" ht="12.75">
      <c r="A256" s="165"/>
      <c r="B256" s="165"/>
      <c r="C256" s="159"/>
      <c r="D256" s="159"/>
      <c r="E256" s="159"/>
      <c r="F256" s="159"/>
    </row>
    <row r="257" spans="1:6" s="56" customFormat="1" ht="12.75">
      <c r="A257" s="165"/>
      <c r="B257" s="165"/>
      <c r="C257" s="159"/>
      <c r="D257" s="159"/>
      <c r="E257" s="159"/>
      <c r="F257" s="159"/>
    </row>
    <row r="258" spans="1:6" s="56" customFormat="1" ht="12.75">
      <c r="A258" s="165"/>
      <c r="B258" s="165"/>
      <c r="C258" s="159"/>
      <c r="D258" s="159"/>
      <c r="E258" s="159"/>
      <c r="F258" s="159"/>
    </row>
    <row r="259" spans="1:6" s="56" customFormat="1" ht="12.75">
      <c r="A259" s="165"/>
      <c r="B259" s="165"/>
      <c r="C259" s="159"/>
      <c r="D259" s="159"/>
      <c r="E259" s="159"/>
      <c r="F259" s="159"/>
    </row>
    <row r="260" spans="1:6" s="56" customFormat="1" ht="12.75">
      <c r="A260" s="165"/>
      <c r="B260" s="165"/>
      <c r="C260" s="159"/>
      <c r="D260" s="159"/>
      <c r="E260" s="159"/>
      <c r="F260" s="159"/>
    </row>
    <row r="261" spans="1:6" s="56" customFormat="1" ht="12.75">
      <c r="A261" s="165"/>
      <c r="B261" s="165"/>
      <c r="C261" s="159"/>
      <c r="D261" s="159"/>
      <c r="E261" s="159"/>
      <c r="F261" s="159"/>
    </row>
    <row r="262" spans="1:6" s="56" customFormat="1" ht="12.75">
      <c r="A262" s="165"/>
      <c r="B262" s="165"/>
      <c r="C262" s="159"/>
      <c r="D262" s="159"/>
      <c r="E262" s="159"/>
      <c r="F262" s="159"/>
    </row>
    <row r="263" spans="1:6" s="56" customFormat="1" ht="12.75">
      <c r="A263" s="165"/>
      <c r="B263" s="165"/>
      <c r="C263" s="159"/>
      <c r="D263" s="159"/>
      <c r="E263" s="159"/>
      <c r="F263" s="159"/>
    </row>
    <row r="264" spans="1:6" s="56" customFormat="1" ht="12.75">
      <c r="A264" s="165"/>
      <c r="B264" s="165"/>
      <c r="C264" s="159"/>
      <c r="D264" s="159"/>
      <c r="E264" s="159"/>
      <c r="F264" s="159"/>
    </row>
    <row r="265" spans="1:6" s="56" customFormat="1" ht="12.75">
      <c r="A265" s="165"/>
      <c r="B265" s="165"/>
      <c r="C265" s="159"/>
      <c r="D265" s="159"/>
      <c r="E265" s="159"/>
      <c r="F265" s="159"/>
    </row>
    <row r="266" spans="1:6" s="56" customFormat="1" ht="12.75">
      <c r="A266" s="165"/>
      <c r="B266" s="165"/>
      <c r="C266" s="159"/>
      <c r="D266" s="159"/>
      <c r="E266" s="159"/>
      <c r="F266" s="159"/>
    </row>
    <row r="267" spans="1:6" s="56" customFormat="1" ht="12.75">
      <c r="A267" s="165"/>
      <c r="B267" s="165"/>
      <c r="C267" s="159"/>
      <c r="D267" s="159"/>
      <c r="E267" s="159"/>
      <c r="F267" s="159"/>
    </row>
    <row r="268" spans="1:6" s="56" customFormat="1" ht="12.75">
      <c r="A268" s="165"/>
      <c r="B268" s="165"/>
      <c r="C268" s="159"/>
      <c r="D268" s="159"/>
      <c r="E268" s="159"/>
      <c r="F268" s="159"/>
    </row>
    <row r="269" spans="1:6" s="56" customFormat="1" ht="12.75">
      <c r="A269" s="165"/>
      <c r="B269" s="165"/>
      <c r="C269" s="159"/>
      <c r="D269" s="159"/>
      <c r="E269" s="159"/>
      <c r="F269" s="159"/>
    </row>
    <row r="270" spans="1:6" s="56" customFormat="1" ht="12.75">
      <c r="A270" s="165"/>
      <c r="B270" s="165"/>
      <c r="C270" s="159"/>
      <c r="D270" s="159"/>
      <c r="E270" s="159"/>
      <c r="F270" s="159"/>
    </row>
    <row r="271" spans="1:6" s="56" customFormat="1" ht="12.75">
      <c r="A271" s="165"/>
      <c r="B271" s="165"/>
      <c r="C271" s="159"/>
      <c r="D271" s="159"/>
      <c r="E271" s="159"/>
      <c r="F271" s="159"/>
    </row>
    <row r="272" spans="1:6" s="56" customFormat="1" ht="12.75">
      <c r="A272" s="165"/>
      <c r="B272" s="165"/>
      <c r="C272" s="159"/>
      <c r="D272" s="159"/>
      <c r="E272" s="159"/>
      <c r="F272" s="159"/>
    </row>
    <row r="273" spans="1:6" s="56" customFormat="1" ht="12.75">
      <c r="A273" s="165"/>
      <c r="B273" s="165"/>
      <c r="C273" s="159"/>
      <c r="D273" s="159"/>
      <c r="E273" s="159"/>
      <c r="F273" s="159"/>
    </row>
    <row r="274" spans="1:6" s="56" customFormat="1" ht="12.75">
      <c r="A274" s="165"/>
      <c r="B274" s="165"/>
      <c r="C274" s="159"/>
      <c r="D274" s="159"/>
      <c r="E274" s="159"/>
      <c r="F274" s="159"/>
    </row>
    <row r="275" spans="1:6" s="56" customFormat="1" ht="12.75">
      <c r="A275" s="165"/>
      <c r="B275" s="165"/>
      <c r="C275" s="159"/>
      <c r="D275" s="159"/>
      <c r="E275" s="159"/>
      <c r="F275" s="159"/>
    </row>
    <row r="276" spans="1:6" s="56" customFormat="1" ht="12.75">
      <c r="A276" s="165"/>
      <c r="B276" s="165"/>
      <c r="C276" s="159"/>
      <c r="D276" s="159"/>
      <c r="E276" s="159"/>
      <c r="F276" s="159"/>
    </row>
    <row r="277" spans="1:6" s="56" customFormat="1" ht="12.75">
      <c r="A277" s="165"/>
      <c r="B277" s="165"/>
      <c r="C277" s="159"/>
      <c r="D277" s="159"/>
      <c r="E277" s="159"/>
      <c r="F277" s="159"/>
    </row>
    <row r="278" spans="1:6" s="56" customFormat="1" ht="12.75">
      <c r="A278" s="165"/>
      <c r="B278" s="165"/>
      <c r="C278" s="159"/>
      <c r="D278" s="159"/>
      <c r="E278" s="159"/>
      <c r="F278" s="159"/>
    </row>
    <row r="279" spans="1:6" s="56" customFormat="1" ht="12.75">
      <c r="A279" s="165"/>
      <c r="B279" s="165"/>
      <c r="C279" s="159"/>
      <c r="D279" s="159"/>
      <c r="E279" s="159"/>
      <c r="F279" s="159"/>
    </row>
    <row r="280" spans="1:6" s="56" customFormat="1" ht="12.75">
      <c r="A280" s="165"/>
      <c r="B280" s="165"/>
      <c r="C280" s="159"/>
      <c r="D280" s="159"/>
      <c r="E280" s="159"/>
      <c r="F280" s="159"/>
    </row>
    <row r="281" spans="1:6" s="56" customFormat="1" ht="12.75">
      <c r="A281" s="165"/>
      <c r="B281" s="165"/>
      <c r="C281" s="159"/>
      <c r="D281" s="159"/>
      <c r="E281" s="159"/>
      <c r="F281" s="159"/>
    </row>
    <row r="282" spans="1:6" s="56" customFormat="1" ht="12.75">
      <c r="A282" s="165"/>
      <c r="B282" s="165"/>
      <c r="C282" s="159"/>
      <c r="D282" s="159"/>
      <c r="E282" s="159"/>
      <c r="F282" s="159"/>
    </row>
    <row r="283" spans="1:6" s="56" customFormat="1" ht="12.75">
      <c r="A283" s="165"/>
      <c r="B283" s="165"/>
      <c r="C283" s="159"/>
      <c r="D283" s="159"/>
      <c r="E283" s="159"/>
      <c r="F283" s="159"/>
    </row>
    <row r="284" spans="1:6" s="56" customFormat="1" ht="12.75">
      <c r="A284" s="165"/>
      <c r="B284" s="165"/>
      <c r="C284" s="159"/>
      <c r="D284" s="159"/>
      <c r="E284" s="159"/>
      <c r="F284" s="159"/>
    </row>
    <row r="285" spans="1:6" s="56" customFormat="1" ht="12.75">
      <c r="A285" s="165"/>
      <c r="B285" s="165"/>
      <c r="C285" s="159"/>
      <c r="D285" s="159"/>
      <c r="E285" s="159"/>
      <c r="F285" s="159"/>
    </row>
    <row r="286" spans="1:6" s="56" customFormat="1" ht="12.75">
      <c r="A286" s="165"/>
      <c r="B286" s="165"/>
      <c r="C286" s="159"/>
      <c r="D286" s="159"/>
      <c r="E286" s="159"/>
      <c r="F286" s="159"/>
    </row>
    <row r="287" spans="1:6" s="56" customFormat="1" ht="12.75">
      <c r="A287" s="165"/>
      <c r="B287" s="165"/>
      <c r="C287" s="159"/>
      <c r="D287" s="159"/>
      <c r="E287" s="159"/>
      <c r="F287" s="159"/>
    </row>
    <row r="288" spans="1:6" s="56" customFormat="1" ht="12.75">
      <c r="A288" s="165"/>
      <c r="B288" s="165"/>
      <c r="C288" s="159"/>
      <c r="D288" s="159"/>
      <c r="E288" s="159"/>
      <c r="F288" s="159"/>
    </row>
    <row r="289" spans="1:6" s="56" customFormat="1" ht="12.75">
      <c r="A289" s="165"/>
      <c r="B289" s="165"/>
      <c r="C289" s="159"/>
      <c r="D289" s="159"/>
      <c r="E289" s="159"/>
      <c r="F289" s="159"/>
    </row>
    <row r="290" spans="1:6" s="56" customFormat="1" ht="12.75">
      <c r="A290" s="165"/>
      <c r="B290" s="165"/>
      <c r="C290" s="159"/>
      <c r="D290" s="159"/>
      <c r="E290" s="159"/>
      <c r="F290" s="159"/>
    </row>
    <row r="291" spans="1:6" s="56" customFormat="1" ht="12.75">
      <c r="A291" s="165"/>
      <c r="B291" s="165"/>
      <c r="C291" s="159"/>
      <c r="D291" s="159"/>
      <c r="E291" s="159"/>
      <c r="F291" s="159"/>
    </row>
    <row r="292" spans="1:6" s="56" customFormat="1" ht="12.75">
      <c r="A292" s="165"/>
      <c r="B292" s="165"/>
      <c r="C292" s="159"/>
      <c r="D292" s="159"/>
      <c r="E292" s="159"/>
      <c r="F292" s="159"/>
    </row>
    <row r="293" spans="1:6" s="56" customFormat="1" ht="12.75">
      <c r="A293" s="165"/>
      <c r="B293" s="165"/>
      <c r="C293" s="159"/>
      <c r="D293" s="159"/>
      <c r="E293" s="159"/>
      <c r="F293" s="159"/>
    </row>
    <row r="294" spans="1:6" s="56" customFormat="1" ht="12.75">
      <c r="A294" s="165"/>
      <c r="B294" s="165"/>
      <c r="C294" s="159"/>
      <c r="D294" s="159"/>
      <c r="E294" s="159"/>
      <c r="F294" s="159"/>
    </row>
    <row r="295" spans="1:6" s="56" customFormat="1" ht="12.75">
      <c r="A295" s="165"/>
      <c r="B295" s="165"/>
      <c r="C295" s="159"/>
      <c r="D295" s="159"/>
      <c r="E295" s="159"/>
      <c r="F295" s="159"/>
    </row>
    <row r="296" spans="1:6" s="56" customFormat="1" ht="12.75">
      <c r="A296" s="165"/>
      <c r="B296" s="165"/>
      <c r="C296" s="159"/>
      <c r="D296" s="159"/>
      <c r="E296" s="159"/>
      <c r="F296" s="159"/>
    </row>
    <row r="297" spans="1:6" s="56" customFormat="1" ht="12.75">
      <c r="A297" s="165"/>
      <c r="B297" s="165"/>
      <c r="C297" s="159"/>
      <c r="D297" s="159"/>
      <c r="E297" s="159"/>
      <c r="F297" s="159"/>
    </row>
    <row r="298" spans="1:6" s="56" customFormat="1" ht="12.75">
      <c r="A298" s="165"/>
      <c r="B298" s="165"/>
      <c r="C298" s="159"/>
      <c r="D298" s="159"/>
      <c r="E298" s="159"/>
      <c r="F298" s="159"/>
    </row>
    <row r="299" spans="1:6" s="56" customFormat="1" ht="12.75">
      <c r="A299" s="165"/>
      <c r="B299" s="165"/>
      <c r="C299" s="159"/>
      <c r="D299" s="159"/>
      <c r="E299" s="159"/>
      <c r="F299" s="159"/>
    </row>
    <row r="300" spans="1:6" s="56" customFormat="1" ht="12.75">
      <c r="A300" s="165"/>
      <c r="B300" s="165"/>
      <c r="C300" s="159"/>
      <c r="D300" s="159"/>
      <c r="E300" s="159"/>
      <c r="F300" s="159"/>
    </row>
    <row r="301" spans="1:6" s="56" customFormat="1" ht="12.75">
      <c r="A301" s="165"/>
      <c r="B301" s="165"/>
      <c r="C301" s="159"/>
      <c r="D301" s="159"/>
      <c r="E301" s="159"/>
      <c r="F301" s="159"/>
    </row>
    <row r="302" spans="1:6" s="56" customFormat="1" ht="12.75">
      <c r="A302" s="165"/>
      <c r="B302" s="165"/>
      <c r="C302" s="159"/>
      <c r="D302" s="159"/>
      <c r="E302" s="159"/>
      <c r="F302" s="159"/>
    </row>
    <row r="303" spans="1:6" s="56" customFormat="1" ht="12.75">
      <c r="A303" s="165"/>
      <c r="B303" s="165"/>
      <c r="C303" s="159"/>
      <c r="D303" s="159"/>
      <c r="E303" s="159"/>
      <c r="F303" s="159"/>
    </row>
    <row r="304" spans="1:6" s="56" customFormat="1" ht="12.75">
      <c r="A304" s="165"/>
      <c r="B304" s="165"/>
      <c r="C304" s="159"/>
      <c r="D304" s="159"/>
      <c r="E304" s="159"/>
      <c r="F304" s="159"/>
    </row>
    <row r="305" spans="1:6" s="56" customFormat="1" ht="12.75">
      <c r="A305" s="165"/>
      <c r="B305" s="165"/>
      <c r="C305" s="159"/>
      <c r="D305" s="159"/>
      <c r="E305" s="159"/>
      <c r="F305" s="159"/>
    </row>
    <row r="306" spans="1:6" s="56" customFormat="1" ht="12.75">
      <c r="A306" s="165"/>
      <c r="B306" s="165"/>
      <c r="C306" s="159"/>
      <c r="D306" s="159"/>
      <c r="E306" s="159"/>
      <c r="F306" s="159"/>
    </row>
    <row r="307" spans="1:6" s="56" customFormat="1" ht="12.75">
      <c r="A307" s="165"/>
      <c r="B307" s="165"/>
      <c r="C307" s="159"/>
      <c r="D307" s="159"/>
      <c r="E307" s="159"/>
      <c r="F307" s="159"/>
    </row>
    <row r="308" spans="1:6" s="56" customFormat="1" ht="12.75">
      <c r="A308" s="165"/>
      <c r="B308" s="165"/>
      <c r="C308" s="159"/>
      <c r="D308" s="159"/>
      <c r="E308" s="159"/>
      <c r="F308" s="159"/>
    </row>
    <row r="309" spans="1:6" s="56" customFormat="1" ht="12.75">
      <c r="A309" s="165"/>
      <c r="B309" s="165"/>
      <c r="C309" s="159"/>
      <c r="D309" s="159"/>
      <c r="E309" s="159"/>
      <c r="F309" s="159"/>
    </row>
    <row r="310" spans="1:6" s="56" customFormat="1" ht="12.75">
      <c r="A310" s="165"/>
      <c r="B310" s="165"/>
      <c r="C310" s="159"/>
      <c r="D310" s="159"/>
      <c r="E310" s="159"/>
      <c r="F310" s="159"/>
    </row>
    <row r="311" spans="1:6" s="56" customFormat="1" ht="12.75">
      <c r="A311" s="165"/>
      <c r="B311" s="165"/>
      <c r="C311" s="159"/>
      <c r="D311" s="159"/>
      <c r="E311" s="159"/>
      <c r="F311" s="159"/>
    </row>
    <row r="312" spans="1:6" s="56" customFormat="1" ht="12.75">
      <c r="A312" s="165"/>
      <c r="B312" s="165"/>
      <c r="C312" s="159"/>
      <c r="D312" s="159"/>
      <c r="E312" s="159"/>
      <c r="F312" s="159"/>
    </row>
    <row r="313" spans="1:6" s="56" customFormat="1" ht="12.75">
      <c r="A313" s="165"/>
      <c r="B313" s="165"/>
      <c r="C313" s="159"/>
      <c r="D313" s="159"/>
      <c r="E313" s="159"/>
      <c r="F313" s="159"/>
    </row>
    <row r="314" spans="1:6" s="56" customFormat="1" ht="12.75">
      <c r="A314" s="165"/>
      <c r="B314" s="165"/>
      <c r="C314" s="159"/>
      <c r="D314" s="159"/>
      <c r="E314" s="159"/>
      <c r="F314" s="159"/>
    </row>
    <row r="315" spans="1:6" s="56" customFormat="1" ht="12.75">
      <c r="A315" s="165"/>
      <c r="B315" s="165"/>
      <c r="C315" s="159"/>
      <c r="D315" s="159"/>
      <c r="E315" s="159"/>
      <c r="F315" s="159"/>
    </row>
    <row r="316" spans="1:6" s="56" customFormat="1" ht="12.75">
      <c r="A316" s="165"/>
      <c r="B316" s="165"/>
      <c r="C316" s="159"/>
      <c r="D316" s="159"/>
      <c r="E316" s="159"/>
      <c r="F316" s="159"/>
    </row>
    <row r="317" spans="1:6" s="56" customFormat="1" ht="12.75">
      <c r="A317" s="165"/>
      <c r="B317" s="165"/>
      <c r="C317" s="159"/>
      <c r="D317" s="159"/>
      <c r="E317" s="159"/>
      <c r="F317" s="159"/>
    </row>
    <row r="318" spans="1:6" s="56" customFormat="1" ht="12.75">
      <c r="A318" s="165"/>
      <c r="B318" s="165"/>
      <c r="C318" s="159"/>
      <c r="D318" s="159"/>
      <c r="E318" s="159"/>
      <c r="F318" s="159"/>
    </row>
    <row r="319" spans="1:6" s="56" customFormat="1" ht="12.75">
      <c r="A319" s="165"/>
      <c r="B319" s="165"/>
      <c r="C319" s="159"/>
      <c r="D319" s="159"/>
      <c r="E319" s="159"/>
      <c r="F319" s="159"/>
    </row>
    <row r="320" spans="1:6" s="56" customFormat="1" ht="12.75">
      <c r="A320" s="165"/>
      <c r="B320" s="165"/>
      <c r="C320" s="159"/>
      <c r="D320" s="159"/>
      <c r="E320" s="159"/>
      <c r="F320" s="159"/>
    </row>
    <row r="321" spans="1:6" s="56" customFormat="1" ht="12.75">
      <c r="A321" s="165"/>
      <c r="B321" s="165"/>
      <c r="C321" s="159"/>
      <c r="D321" s="159"/>
      <c r="E321" s="159"/>
      <c r="F321" s="159"/>
    </row>
    <row r="322" spans="1:6" s="56" customFormat="1" ht="12.75">
      <c r="A322" s="165"/>
      <c r="B322" s="165"/>
      <c r="C322" s="159"/>
      <c r="D322" s="159"/>
      <c r="E322" s="159"/>
      <c r="F322" s="159"/>
    </row>
    <row r="323" spans="1:6" s="56" customFormat="1" ht="12.75">
      <c r="A323" s="165"/>
      <c r="B323" s="165"/>
      <c r="C323" s="159"/>
      <c r="D323" s="159"/>
      <c r="E323" s="159"/>
      <c r="F323" s="159"/>
    </row>
    <row r="324" spans="1:6" s="56" customFormat="1" ht="12.75">
      <c r="A324" s="165"/>
      <c r="B324" s="165"/>
      <c r="C324" s="159"/>
      <c r="D324" s="159"/>
      <c r="E324" s="159"/>
      <c r="F324" s="159"/>
    </row>
    <row r="325" spans="1:6" s="56" customFormat="1" ht="12.75">
      <c r="A325" s="165"/>
      <c r="B325" s="165"/>
      <c r="C325" s="159"/>
      <c r="D325" s="159"/>
      <c r="E325" s="159"/>
      <c r="F325" s="159"/>
    </row>
    <row r="326" spans="1:6" s="56" customFormat="1" ht="12.75">
      <c r="A326" s="165"/>
      <c r="B326" s="165"/>
      <c r="C326" s="159"/>
      <c r="D326" s="159"/>
      <c r="E326" s="159"/>
      <c r="F326" s="159"/>
    </row>
    <row r="327" spans="1:6" s="56" customFormat="1" ht="12.75">
      <c r="A327" s="165"/>
      <c r="B327" s="165"/>
      <c r="C327" s="159"/>
      <c r="D327" s="159"/>
      <c r="E327" s="159"/>
      <c r="F327" s="159"/>
    </row>
    <row r="328" spans="1:6" s="56" customFormat="1" ht="12.75">
      <c r="A328" s="165"/>
      <c r="B328" s="165"/>
      <c r="C328" s="159"/>
      <c r="D328" s="159"/>
      <c r="E328" s="159"/>
      <c r="F328" s="159"/>
    </row>
    <row r="329" spans="1:6" s="56" customFormat="1" ht="12.75">
      <c r="A329" s="165"/>
      <c r="B329" s="165"/>
      <c r="C329" s="159"/>
      <c r="D329" s="159"/>
      <c r="E329" s="159"/>
      <c r="F329" s="159"/>
    </row>
    <row r="330" spans="1:6" s="56" customFormat="1" ht="12.75">
      <c r="A330" s="165"/>
      <c r="B330" s="165"/>
      <c r="C330" s="159"/>
      <c r="D330" s="159"/>
      <c r="E330" s="159"/>
      <c r="F330" s="159"/>
    </row>
    <row r="331" spans="1:6" s="56" customFormat="1" ht="12.75">
      <c r="A331" s="165"/>
      <c r="B331" s="165"/>
      <c r="C331" s="159"/>
      <c r="D331" s="159"/>
      <c r="E331" s="159"/>
      <c r="F331" s="159"/>
    </row>
    <row r="332" spans="1:6" s="56" customFormat="1" ht="12.75">
      <c r="A332" s="165"/>
      <c r="B332" s="165"/>
      <c r="C332" s="159"/>
      <c r="D332" s="159"/>
      <c r="E332" s="159"/>
      <c r="F332" s="159"/>
    </row>
    <row r="333" spans="1:6" s="56" customFormat="1" ht="12.75">
      <c r="A333" s="165"/>
      <c r="B333" s="165"/>
      <c r="C333" s="159"/>
      <c r="D333" s="159"/>
      <c r="E333" s="159"/>
      <c r="F333" s="159"/>
    </row>
    <row r="334" spans="1:6" s="56" customFormat="1" ht="12.75">
      <c r="A334" s="165"/>
      <c r="B334" s="165"/>
      <c r="C334" s="159"/>
      <c r="D334" s="159"/>
      <c r="E334" s="159"/>
      <c r="F334" s="159"/>
    </row>
    <row r="335" spans="1:6" s="56" customFormat="1" ht="12.75">
      <c r="A335" s="165"/>
      <c r="B335" s="165"/>
      <c r="C335" s="159"/>
      <c r="D335" s="159"/>
      <c r="E335" s="159"/>
      <c r="F335" s="159"/>
    </row>
    <row r="336" spans="1:6" s="56" customFormat="1" ht="12.75">
      <c r="A336" s="165"/>
      <c r="B336" s="165"/>
      <c r="C336" s="159"/>
      <c r="D336" s="159"/>
      <c r="E336" s="159"/>
      <c r="F336" s="159"/>
    </row>
    <row r="337" spans="1:6" s="56" customFormat="1" ht="12.75">
      <c r="A337" s="165"/>
      <c r="B337" s="165"/>
      <c r="C337" s="159"/>
      <c r="D337" s="159"/>
      <c r="E337" s="159"/>
      <c r="F337" s="159"/>
    </row>
    <row r="338" spans="1:6" s="56" customFormat="1" ht="12.75">
      <c r="A338" s="165"/>
      <c r="B338" s="165"/>
      <c r="C338" s="159"/>
      <c r="D338" s="159"/>
      <c r="E338" s="159"/>
      <c r="F338" s="159"/>
    </row>
    <row r="339" spans="1:6" s="56" customFormat="1" ht="12.75">
      <c r="A339" s="165"/>
      <c r="B339" s="165"/>
      <c r="C339" s="159"/>
      <c r="D339" s="159"/>
      <c r="E339" s="159"/>
      <c r="F339" s="159"/>
    </row>
    <row r="340" spans="1:6" s="56" customFormat="1" ht="12.75">
      <c r="A340" s="165"/>
      <c r="B340" s="165"/>
      <c r="C340" s="159"/>
      <c r="D340" s="159"/>
      <c r="E340" s="159"/>
      <c r="F340" s="159"/>
    </row>
    <row r="341" spans="1:6" s="56" customFormat="1" ht="12.75">
      <c r="A341" s="165"/>
      <c r="B341" s="165"/>
      <c r="C341" s="159"/>
      <c r="D341" s="159"/>
      <c r="E341" s="159"/>
      <c r="F341" s="159"/>
    </row>
    <row r="342" spans="1:6" s="56" customFormat="1" ht="12.75">
      <c r="A342" s="165"/>
      <c r="B342" s="165"/>
      <c r="C342" s="159"/>
      <c r="D342" s="159"/>
      <c r="E342" s="159"/>
      <c r="F342" s="159"/>
    </row>
    <row r="343" spans="1:6" s="56" customFormat="1" ht="12.75">
      <c r="A343" s="165"/>
      <c r="B343" s="165"/>
      <c r="C343" s="159"/>
      <c r="D343" s="159"/>
      <c r="E343" s="159"/>
      <c r="F343" s="159"/>
    </row>
    <row r="344" spans="1:6" s="56" customFormat="1" ht="12.75">
      <c r="A344" s="165"/>
      <c r="B344" s="165"/>
      <c r="C344" s="159"/>
      <c r="D344" s="159"/>
      <c r="E344" s="159"/>
      <c r="F344" s="159"/>
    </row>
    <row r="345" spans="1:6" s="56" customFormat="1" ht="12.75">
      <c r="A345" s="165"/>
      <c r="B345" s="165"/>
      <c r="C345" s="159"/>
      <c r="D345" s="159"/>
      <c r="E345" s="159"/>
      <c r="F345" s="159"/>
    </row>
    <row r="346" spans="1:6" s="56" customFormat="1" ht="12.75">
      <c r="A346" s="165"/>
      <c r="B346" s="165"/>
      <c r="C346" s="159"/>
      <c r="D346" s="159"/>
      <c r="E346" s="159"/>
      <c r="F346" s="159"/>
    </row>
    <row r="347" spans="1:6" s="56" customFormat="1" ht="12.75">
      <c r="A347" s="165"/>
      <c r="B347" s="165"/>
      <c r="C347" s="159"/>
      <c r="D347" s="159"/>
      <c r="E347" s="159"/>
      <c r="F347" s="159"/>
    </row>
    <row r="348" spans="1:6" s="56" customFormat="1" ht="12.75">
      <c r="A348" s="165"/>
      <c r="B348" s="165"/>
      <c r="C348" s="159"/>
      <c r="D348" s="159"/>
      <c r="E348" s="159"/>
      <c r="F348" s="159"/>
    </row>
    <row r="349" spans="1:6" s="56" customFormat="1" ht="12.75">
      <c r="A349" s="165"/>
      <c r="B349" s="165"/>
      <c r="C349" s="159"/>
      <c r="D349" s="159"/>
      <c r="E349" s="159"/>
      <c r="F349" s="159"/>
    </row>
    <row r="350" spans="1:6" s="56" customFormat="1" ht="12.75">
      <c r="A350" s="165"/>
      <c r="B350" s="165"/>
      <c r="C350" s="159"/>
      <c r="D350" s="159"/>
      <c r="E350" s="159"/>
      <c r="F350" s="159"/>
    </row>
    <row r="351" spans="1:6" s="56" customFormat="1" ht="12.75">
      <c r="A351" s="165"/>
      <c r="B351" s="165"/>
      <c r="C351" s="159"/>
      <c r="D351" s="159"/>
      <c r="E351" s="159"/>
      <c r="F351" s="159"/>
    </row>
    <row r="352" spans="1:6" s="56" customFormat="1" ht="12.75">
      <c r="A352" s="165"/>
      <c r="B352" s="165"/>
      <c r="C352" s="159"/>
      <c r="D352" s="159"/>
      <c r="E352" s="159"/>
      <c r="F352" s="159"/>
    </row>
    <row r="353" spans="1:6" s="56" customFormat="1" ht="12.75">
      <c r="A353" s="165"/>
      <c r="B353" s="165"/>
      <c r="C353" s="159"/>
      <c r="D353" s="159"/>
      <c r="E353" s="159"/>
      <c r="F353" s="159"/>
    </row>
    <row r="354" spans="1:6" s="56" customFormat="1" ht="12.75">
      <c r="A354" s="165"/>
      <c r="B354" s="165"/>
      <c r="C354" s="159"/>
      <c r="D354" s="159"/>
      <c r="E354" s="159"/>
      <c r="F354" s="159"/>
    </row>
    <row r="355" spans="1:6" s="56" customFormat="1" ht="12.75">
      <c r="A355" s="165"/>
      <c r="B355" s="165"/>
      <c r="C355" s="159"/>
      <c r="D355" s="159"/>
      <c r="E355" s="159"/>
      <c r="F355" s="159"/>
    </row>
    <row r="356" spans="1:6" s="56" customFormat="1" ht="12.75">
      <c r="A356" s="165"/>
      <c r="B356" s="165"/>
      <c r="C356" s="159"/>
      <c r="D356" s="159"/>
      <c r="E356" s="159"/>
      <c r="F356" s="159"/>
    </row>
    <row r="357" spans="1:6" s="56" customFormat="1" ht="12.75">
      <c r="A357" s="165"/>
      <c r="B357" s="165"/>
      <c r="C357" s="159"/>
      <c r="D357" s="159"/>
      <c r="E357" s="159"/>
      <c r="F357" s="159"/>
    </row>
    <row r="358" spans="1:6" s="56" customFormat="1" ht="12.75">
      <c r="A358" s="165"/>
      <c r="B358" s="165"/>
      <c r="C358" s="159"/>
      <c r="D358" s="159"/>
      <c r="E358" s="159"/>
      <c r="F358" s="159"/>
    </row>
    <row r="359" spans="1:6" s="56" customFormat="1" ht="12.75">
      <c r="A359" s="165"/>
      <c r="B359" s="165"/>
      <c r="C359" s="159"/>
      <c r="D359" s="159"/>
      <c r="E359" s="159"/>
      <c r="F359" s="159"/>
    </row>
    <row r="360" spans="1:6" s="56" customFormat="1" ht="12.75">
      <c r="A360" s="165"/>
      <c r="B360" s="165"/>
      <c r="C360" s="159"/>
      <c r="D360" s="159"/>
      <c r="E360" s="159"/>
      <c r="F360" s="159"/>
    </row>
    <row r="361" spans="1:6" s="56" customFormat="1" ht="12.75">
      <c r="A361" s="165"/>
      <c r="B361" s="165"/>
      <c r="C361" s="159"/>
      <c r="D361" s="159"/>
      <c r="E361" s="159"/>
      <c r="F361" s="159"/>
    </row>
    <row r="362" spans="1:6" s="56" customFormat="1" ht="12.75">
      <c r="A362" s="165"/>
      <c r="B362" s="165"/>
      <c r="C362" s="159"/>
      <c r="D362" s="159"/>
      <c r="E362" s="159"/>
      <c r="F362" s="159"/>
    </row>
    <row r="363" spans="1:6" s="56" customFormat="1" ht="12.75">
      <c r="A363" s="165"/>
      <c r="B363" s="165"/>
      <c r="C363" s="159"/>
      <c r="D363" s="159"/>
      <c r="E363" s="159"/>
      <c r="F363" s="159"/>
    </row>
    <row r="364" spans="1:6" s="56" customFormat="1" ht="12.75">
      <c r="A364" s="165"/>
      <c r="B364" s="165"/>
      <c r="C364" s="159"/>
      <c r="D364" s="159"/>
      <c r="E364" s="159"/>
      <c r="F364" s="159"/>
    </row>
    <row r="365" spans="1:6" s="56" customFormat="1" ht="12.75">
      <c r="A365" s="165"/>
      <c r="B365" s="165"/>
      <c r="C365" s="159"/>
      <c r="D365" s="159"/>
      <c r="E365" s="159"/>
      <c r="F365" s="159"/>
    </row>
    <row r="366" spans="1:6" s="56" customFormat="1" ht="12.75">
      <c r="A366" s="165"/>
      <c r="B366" s="165"/>
      <c r="C366" s="159"/>
      <c r="D366" s="159"/>
      <c r="E366" s="159"/>
      <c r="F366" s="159"/>
    </row>
    <row r="367" spans="1:6" s="56" customFormat="1" ht="12.75">
      <c r="A367" s="165"/>
      <c r="B367" s="165"/>
      <c r="C367" s="159"/>
      <c r="D367" s="159"/>
      <c r="E367" s="159"/>
      <c r="F367" s="159"/>
    </row>
    <row r="368" spans="1:6" s="56" customFormat="1" ht="12.75">
      <c r="A368" s="165"/>
      <c r="B368" s="165"/>
      <c r="C368" s="159"/>
      <c r="D368" s="159"/>
      <c r="E368" s="159"/>
      <c r="F368" s="159"/>
    </row>
    <row r="369" spans="1:6" s="56" customFormat="1" ht="12.75">
      <c r="A369" s="165"/>
      <c r="B369" s="165"/>
      <c r="C369" s="159"/>
      <c r="D369" s="159"/>
      <c r="E369" s="159"/>
      <c r="F369" s="159"/>
    </row>
    <row r="370" spans="1:6" s="56" customFormat="1" ht="12.75">
      <c r="A370" s="165"/>
      <c r="B370" s="165"/>
      <c r="C370" s="159"/>
      <c r="D370" s="159"/>
      <c r="E370" s="159"/>
      <c r="F370" s="159"/>
    </row>
    <row r="371" spans="1:6" s="56" customFormat="1" ht="12.75">
      <c r="A371" s="165"/>
      <c r="B371" s="165"/>
      <c r="C371" s="159"/>
      <c r="D371" s="159"/>
      <c r="E371" s="159"/>
      <c r="F371" s="159"/>
    </row>
    <row r="372" spans="1:6" s="56" customFormat="1" ht="12.75">
      <c r="A372" s="165"/>
      <c r="B372" s="165"/>
      <c r="C372" s="159"/>
      <c r="D372" s="159"/>
      <c r="E372" s="159"/>
      <c r="F372" s="159"/>
    </row>
    <row r="373" spans="1:6" s="56" customFormat="1" ht="12.75">
      <c r="A373" s="165"/>
      <c r="B373" s="165"/>
      <c r="C373" s="159"/>
      <c r="D373" s="159"/>
      <c r="E373" s="159"/>
      <c r="F373" s="159"/>
    </row>
    <row r="374" spans="1:6" s="56" customFormat="1" ht="12.75">
      <c r="A374" s="165"/>
      <c r="B374" s="165"/>
      <c r="C374" s="159"/>
      <c r="D374" s="159"/>
      <c r="E374" s="159"/>
      <c r="F374" s="159"/>
    </row>
    <row r="375" spans="1:6" s="56" customFormat="1" ht="12.75">
      <c r="A375" s="165"/>
      <c r="B375" s="165"/>
      <c r="C375" s="159"/>
      <c r="D375" s="159"/>
      <c r="E375" s="159"/>
      <c r="F375" s="159"/>
    </row>
    <row r="376" spans="1:6" s="56" customFormat="1" ht="12.75">
      <c r="A376" s="165"/>
      <c r="B376" s="165"/>
      <c r="C376" s="159"/>
      <c r="D376" s="159"/>
      <c r="E376" s="159"/>
      <c r="F376" s="159"/>
    </row>
    <row r="377" spans="1:6" s="56" customFormat="1" ht="12.75">
      <c r="A377" s="165"/>
      <c r="B377" s="165"/>
      <c r="C377" s="159"/>
      <c r="D377" s="159"/>
      <c r="E377" s="159"/>
      <c r="F377" s="159"/>
    </row>
    <row r="378" spans="1:6" s="56" customFormat="1" ht="12.75">
      <c r="A378" s="165"/>
      <c r="B378" s="165"/>
      <c r="C378" s="159"/>
      <c r="D378" s="159"/>
      <c r="E378" s="159"/>
      <c r="F378" s="159"/>
    </row>
    <row r="379" spans="1:6" s="56" customFormat="1" ht="12.75">
      <c r="A379" s="165"/>
      <c r="B379" s="165"/>
      <c r="C379" s="159"/>
      <c r="D379" s="159"/>
      <c r="E379" s="159"/>
      <c r="F379" s="159"/>
    </row>
    <row r="380" spans="1:6" s="56" customFormat="1" ht="12.75">
      <c r="A380" s="165"/>
      <c r="B380" s="165"/>
      <c r="C380" s="159"/>
      <c r="D380" s="159"/>
      <c r="E380" s="159"/>
      <c r="F380" s="159"/>
    </row>
    <row r="381" spans="1:6" s="56" customFormat="1" ht="12.75">
      <c r="A381" s="165"/>
      <c r="B381" s="165"/>
      <c r="C381" s="159"/>
      <c r="D381" s="159"/>
      <c r="E381" s="159"/>
      <c r="F381" s="159"/>
    </row>
    <row r="382" spans="1:6" s="56" customFormat="1" ht="12.75">
      <c r="A382" s="165"/>
      <c r="B382" s="165"/>
      <c r="C382" s="159"/>
      <c r="D382" s="159"/>
      <c r="E382" s="159"/>
      <c r="F382" s="159"/>
    </row>
    <row r="383" spans="1:6" s="56" customFormat="1" ht="12.75">
      <c r="A383" s="165"/>
      <c r="B383" s="165"/>
      <c r="C383" s="159"/>
      <c r="D383" s="159"/>
      <c r="E383" s="159"/>
      <c r="F383" s="159"/>
    </row>
    <row r="384" spans="1:6" s="56" customFormat="1" ht="12.75">
      <c r="A384" s="165"/>
      <c r="B384" s="165"/>
      <c r="C384" s="159"/>
      <c r="D384" s="159"/>
      <c r="E384" s="159"/>
      <c r="F384" s="159"/>
    </row>
    <row r="385" spans="1:6" s="56" customFormat="1" ht="12.75">
      <c r="A385" s="165"/>
      <c r="B385" s="165"/>
      <c r="C385" s="159"/>
      <c r="D385" s="159"/>
      <c r="E385" s="159"/>
      <c r="F385" s="159"/>
    </row>
    <row r="386" spans="1:6" s="56" customFormat="1" ht="12.75">
      <c r="A386" s="165"/>
      <c r="B386" s="165"/>
      <c r="C386" s="159"/>
      <c r="D386" s="159"/>
      <c r="E386" s="159"/>
      <c r="F386" s="159"/>
    </row>
    <row r="387" spans="1:6" s="56" customFormat="1" ht="12.75">
      <c r="A387" s="165"/>
      <c r="B387" s="165"/>
      <c r="C387" s="159"/>
      <c r="D387" s="159"/>
      <c r="E387" s="159"/>
      <c r="F387" s="159"/>
    </row>
    <row r="388" spans="1:6" s="56" customFormat="1" ht="12.75">
      <c r="A388" s="165"/>
      <c r="B388" s="165"/>
      <c r="C388" s="159"/>
      <c r="D388" s="159"/>
      <c r="E388" s="159"/>
      <c r="F388" s="159"/>
    </row>
    <row r="389" spans="1:6" s="56" customFormat="1" ht="12.75">
      <c r="A389" s="165"/>
      <c r="B389" s="165"/>
      <c r="C389" s="159"/>
      <c r="D389" s="159"/>
      <c r="E389" s="159"/>
      <c r="F389" s="159"/>
    </row>
    <row r="390" spans="1:6" s="56" customFormat="1" ht="12.75">
      <c r="A390" s="165"/>
      <c r="B390" s="165"/>
      <c r="C390" s="159"/>
      <c r="D390" s="159"/>
      <c r="E390" s="159"/>
      <c r="F390" s="159"/>
    </row>
    <row r="391" spans="1:6" s="56" customFormat="1" ht="12.75">
      <c r="A391" s="165"/>
      <c r="B391" s="165"/>
      <c r="C391" s="159"/>
      <c r="D391" s="159"/>
      <c r="E391" s="159"/>
      <c r="F391" s="159"/>
    </row>
    <row r="392" spans="1:6" s="56" customFormat="1" ht="12.75">
      <c r="A392" s="165"/>
      <c r="B392" s="165"/>
      <c r="C392" s="159"/>
      <c r="D392" s="159"/>
      <c r="E392" s="159"/>
      <c r="F392" s="159"/>
    </row>
    <row r="393" spans="1:6" s="56" customFormat="1" ht="12.75">
      <c r="A393" s="165"/>
      <c r="B393" s="165"/>
      <c r="C393" s="159"/>
      <c r="D393" s="159"/>
      <c r="E393" s="159"/>
      <c r="F393" s="159"/>
    </row>
    <row r="394" spans="1:6" s="56" customFormat="1" ht="12.75">
      <c r="A394" s="165"/>
      <c r="B394" s="165"/>
      <c r="C394" s="159"/>
      <c r="D394" s="159"/>
      <c r="E394" s="159"/>
      <c r="F394" s="159"/>
    </row>
    <row r="395" spans="1:6" s="56" customFormat="1" ht="12.75">
      <c r="A395" s="165"/>
      <c r="B395" s="165"/>
      <c r="C395" s="159"/>
      <c r="D395" s="159"/>
      <c r="E395" s="159"/>
      <c r="F395" s="159"/>
    </row>
    <row r="396" spans="1:6" s="56" customFormat="1" ht="12.75">
      <c r="A396" s="165"/>
      <c r="B396" s="165"/>
      <c r="C396" s="159"/>
      <c r="D396" s="159"/>
      <c r="E396" s="159"/>
      <c r="F396" s="159"/>
    </row>
    <row r="397" spans="1:6" s="56" customFormat="1" ht="12.75">
      <c r="A397" s="165"/>
      <c r="B397" s="165"/>
      <c r="C397" s="159"/>
      <c r="D397" s="159"/>
      <c r="E397" s="159"/>
      <c r="F397" s="159"/>
    </row>
    <row r="398" spans="1:6" s="56" customFormat="1" ht="12.75">
      <c r="A398" s="165"/>
      <c r="B398" s="165"/>
      <c r="C398" s="159"/>
      <c r="D398" s="159"/>
      <c r="E398" s="159"/>
      <c r="F398" s="159"/>
    </row>
    <row r="399" spans="1:6" s="56" customFormat="1" ht="12.75">
      <c r="A399" s="165"/>
      <c r="B399" s="165"/>
      <c r="C399" s="159"/>
      <c r="D399" s="159"/>
      <c r="E399" s="159"/>
      <c r="F399" s="159"/>
    </row>
    <row r="400" spans="1:6" s="56" customFormat="1" ht="12.75">
      <c r="A400" s="165"/>
      <c r="B400" s="165"/>
      <c r="C400" s="159"/>
      <c r="D400" s="159"/>
      <c r="E400" s="159"/>
      <c r="F400" s="159"/>
    </row>
    <row r="401" spans="1:6" s="56" customFormat="1" ht="12.75">
      <c r="A401" s="165"/>
      <c r="B401" s="165"/>
      <c r="C401" s="159"/>
      <c r="D401" s="159"/>
      <c r="E401" s="159"/>
      <c r="F401" s="159"/>
    </row>
    <row r="402" spans="1:6" s="56" customFormat="1" ht="12.75">
      <c r="A402" s="165"/>
      <c r="B402" s="165"/>
      <c r="C402" s="159"/>
      <c r="D402" s="159"/>
      <c r="E402" s="159"/>
      <c r="F402" s="159"/>
    </row>
    <row r="403" spans="1:6" s="56" customFormat="1" ht="12.75">
      <c r="A403" s="165"/>
      <c r="B403" s="165"/>
      <c r="C403" s="159"/>
      <c r="D403" s="159"/>
      <c r="E403" s="159"/>
      <c r="F403" s="159"/>
    </row>
    <row r="404" spans="1:6" s="56" customFormat="1" ht="12.75">
      <c r="A404" s="165"/>
      <c r="B404" s="165"/>
      <c r="C404" s="159"/>
      <c r="D404" s="159"/>
      <c r="E404" s="159"/>
      <c r="F404" s="159"/>
    </row>
    <row r="405" spans="1:6" s="56" customFormat="1" ht="12.75">
      <c r="A405" s="165"/>
      <c r="B405" s="165"/>
      <c r="C405" s="159"/>
      <c r="D405" s="159"/>
      <c r="E405" s="159"/>
      <c r="F405" s="159"/>
    </row>
    <row r="406" spans="1:6" s="56" customFormat="1" ht="12.75">
      <c r="A406" s="165"/>
      <c r="B406" s="165"/>
      <c r="C406" s="159"/>
      <c r="D406" s="159"/>
      <c r="E406" s="159"/>
      <c r="F406" s="159"/>
    </row>
    <row r="407" spans="1:6" s="56" customFormat="1" ht="12.75">
      <c r="A407" s="165"/>
      <c r="B407" s="165"/>
      <c r="C407" s="159"/>
      <c r="D407" s="159"/>
      <c r="E407" s="159"/>
      <c r="F407" s="159"/>
    </row>
    <row r="408" spans="1:6" s="56" customFormat="1" ht="12.75">
      <c r="A408" s="165"/>
      <c r="B408" s="165"/>
      <c r="C408" s="159"/>
      <c r="D408" s="159"/>
      <c r="E408" s="159"/>
      <c r="F408" s="159"/>
    </row>
    <row r="409" spans="1:6" s="56" customFormat="1" ht="12.75">
      <c r="A409" s="165"/>
      <c r="B409" s="165"/>
      <c r="C409" s="159"/>
      <c r="D409" s="159"/>
      <c r="E409" s="159"/>
      <c r="F409" s="159"/>
    </row>
    <row r="410" spans="1:6" s="56" customFormat="1" ht="12.75">
      <c r="A410" s="165"/>
      <c r="B410" s="165"/>
      <c r="C410" s="159"/>
      <c r="D410" s="159"/>
      <c r="E410" s="159"/>
      <c r="F410" s="159"/>
    </row>
    <row r="411" spans="1:6" s="56" customFormat="1" ht="12.75">
      <c r="A411" s="165"/>
      <c r="B411" s="165"/>
      <c r="C411" s="159"/>
      <c r="D411" s="159"/>
      <c r="E411" s="159"/>
      <c r="F411" s="159"/>
    </row>
    <row r="412" spans="1:6" s="56" customFormat="1" ht="12.75">
      <c r="A412" s="165"/>
      <c r="B412" s="165"/>
      <c r="C412" s="159"/>
      <c r="D412" s="159"/>
      <c r="E412" s="159"/>
      <c r="F412" s="159"/>
    </row>
    <row r="413" spans="1:6" s="56" customFormat="1" ht="12.75">
      <c r="A413" s="165"/>
      <c r="B413" s="165"/>
      <c r="C413" s="159"/>
      <c r="D413" s="159"/>
      <c r="E413" s="159"/>
      <c r="F413" s="159"/>
    </row>
    <row r="414" spans="1:6" s="56" customFormat="1" ht="12.75">
      <c r="A414" s="165"/>
      <c r="B414" s="165"/>
      <c r="C414" s="159"/>
      <c r="D414" s="159"/>
      <c r="E414" s="159"/>
      <c r="F414" s="159"/>
    </row>
    <row r="415" spans="1:6" s="56" customFormat="1" ht="12.75">
      <c r="A415" s="165"/>
      <c r="B415" s="165"/>
      <c r="C415" s="159"/>
      <c r="D415" s="159"/>
      <c r="E415" s="159"/>
      <c r="F415" s="159"/>
    </row>
    <row r="416" spans="1:6" s="56" customFormat="1" ht="12.75">
      <c r="A416" s="165"/>
      <c r="B416" s="165"/>
      <c r="C416" s="159"/>
      <c r="D416" s="159"/>
      <c r="E416" s="159"/>
      <c r="F416" s="159"/>
    </row>
    <row r="417" spans="1:6" s="56" customFormat="1" ht="12.75">
      <c r="A417" s="165"/>
      <c r="B417" s="165"/>
      <c r="C417" s="159"/>
      <c r="D417" s="159"/>
      <c r="E417" s="159"/>
      <c r="F417" s="159"/>
    </row>
    <row r="418" spans="1:6" s="56" customFormat="1" ht="12.75">
      <c r="A418" s="165"/>
      <c r="B418" s="165"/>
      <c r="C418" s="159"/>
      <c r="D418" s="159"/>
      <c r="E418" s="159"/>
      <c r="F418" s="159"/>
    </row>
    <row r="419" spans="1:6" s="56" customFormat="1" ht="12.75">
      <c r="A419" s="165"/>
      <c r="B419" s="165"/>
      <c r="C419" s="159"/>
      <c r="D419" s="159"/>
      <c r="E419" s="159"/>
      <c r="F419" s="159"/>
    </row>
    <row r="420" spans="1:6" s="56" customFormat="1" ht="12.75">
      <c r="A420" s="165"/>
      <c r="B420" s="165"/>
      <c r="C420" s="159"/>
      <c r="D420" s="159"/>
      <c r="E420" s="159"/>
      <c r="F420" s="159"/>
    </row>
    <row r="421" spans="1:6" s="56" customFormat="1" ht="12.75">
      <c r="A421" s="165"/>
      <c r="B421" s="165"/>
      <c r="C421" s="159"/>
      <c r="D421" s="159"/>
      <c r="E421" s="159"/>
      <c r="F421" s="159"/>
    </row>
    <row r="422" spans="1:6" s="56" customFormat="1" ht="12.75">
      <c r="A422" s="165"/>
      <c r="B422" s="165"/>
      <c r="C422" s="159"/>
      <c r="D422" s="159"/>
      <c r="E422" s="159"/>
      <c r="F422" s="159"/>
    </row>
    <row r="423" spans="1:6" s="56" customFormat="1" ht="12.75">
      <c r="A423" s="165"/>
      <c r="B423" s="165"/>
      <c r="C423" s="159"/>
      <c r="D423" s="159"/>
      <c r="E423" s="159"/>
      <c r="F423" s="159"/>
    </row>
    <row r="424" spans="1:6" s="56" customFormat="1" ht="12.75">
      <c r="A424" s="165"/>
      <c r="B424" s="165"/>
      <c r="C424" s="159"/>
      <c r="D424" s="159"/>
      <c r="E424" s="159"/>
      <c r="F424" s="159"/>
    </row>
    <row r="425" spans="1:6" s="56" customFormat="1" ht="12.75">
      <c r="A425" s="165"/>
      <c r="B425" s="165"/>
      <c r="C425" s="159"/>
      <c r="D425" s="159"/>
      <c r="E425" s="159"/>
      <c r="F425" s="159"/>
    </row>
    <row r="426" spans="1:6" s="56" customFormat="1" ht="12.75">
      <c r="A426" s="165"/>
      <c r="B426" s="165"/>
      <c r="C426" s="159"/>
      <c r="D426" s="159"/>
      <c r="E426" s="159"/>
      <c r="F426" s="159"/>
    </row>
    <row r="427" spans="1:6" s="56" customFormat="1" ht="12.75">
      <c r="A427" s="165"/>
      <c r="B427" s="165"/>
      <c r="C427" s="159"/>
      <c r="D427" s="159"/>
      <c r="E427" s="159"/>
      <c r="F427" s="159"/>
    </row>
    <row r="428" spans="1:6" s="56" customFormat="1" ht="12.75">
      <c r="A428" s="165"/>
      <c r="B428" s="165"/>
      <c r="C428" s="159"/>
      <c r="D428" s="159"/>
      <c r="E428" s="159"/>
      <c r="F428" s="159"/>
    </row>
    <row r="429" spans="1:6" s="56" customFormat="1" ht="12.75">
      <c r="A429" s="165"/>
      <c r="B429" s="165"/>
      <c r="C429" s="159"/>
      <c r="D429" s="159"/>
      <c r="E429" s="159"/>
      <c r="F429" s="159"/>
    </row>
    <row r="430" spans="1:6" s="56" customFormat="1" ht="12.75">
      <c r="A430" s="165"/>
      <c r="B430" s="165"/>
      <c r="C430" s="159"/>
      <c r="D430" s="159"/>
      <c r="E430" s="159"/>
      <c r="F430" s="159"/>
    </row>
    <row r="431" spans="1:6" s="56" customFormat="1" ht="12.75">
      <c r="A431" s="165"/>
      <c r="B431" s="165"/>
      <c r="C431" s="159"/>
      <c r="D431" s="159"/>
      <c r="E431" s="159"/>
      <c r="F431" s="159"/>
    </row>
    <row r="432" spans="1:6" s="56" customFormat="1" ht="12.75">
      <c r="A432" s="165"/>
      <c r="B432" s="165"/>
      <c r="C432" s="159"/>
      <c r="D432" s="159"/>
      <c r="E432" s="159"/>
      <c r="F432" s="159"/>
    </row>
    <row r="433" spans="1:6" s="56" customFormat="1" ht="12.75">
      <c r="A433" s="165"/>
      <c r="B433" s="165"/>
      <c r="C433" s="159"/>
      <c r="D433" s="159"/>
      <c r="E433" s="159"/>
      <c r="F433" s="159"/>
    </row>
    <row r="434" spans="1:6" s="56" customFormat="1" ht="12.75">
      <c r="A434" s="165"/>
      <c r="B434" s="165"/>
      <c r="C434" s="159"/>
      <c r="D434" s="159"/>
      <c r="E434" s="159"/>
      <c r="F434" s="159"/>
    </row>
    <row r="435" spans="1:6" s="56" customFormat="1" ht="12.75">
      <c r="A435" s="165"/>
      <c r="B435" s="165"/>
      <c r="C435" s="159"/>
      <c r="D435" s="159"/>
      <c r="E435" s="159"/>
      <c r="F435" s="159"/>
    </row>
    <row r="436" spans="1:6" s="56" customFormat="1" ht="12.75">
      <c r="A436" s="165"/>
      <c r="B436" s="165"/>
      <c r="C436" s="159"/>
      <c r="D436" s="159"/>
      <c r="E436" s="159"/>
      <c r="F436" s="159"/>
    </row>
    <row r="437" spans="1:6" s="56" customFormat="1" ht="12.75">
      <c r="A437" s="165"/>
      <c r="B437" s="165"/>
      <c r="C437" s="159"/>
      <c r="D437" s="159"/>
      <c r="E437" s="159"/>
      <c r="F437" s="159"/>
    </row>
    <row r="438" spans="1:6" s="56" customFormat="1" ht="12.75">
      <c r="A438" s="165"/>
      <c r="B438" s="165"/>
      <c r="C438" s="159"/>
      <c r="D438" s="159"/>
      <c r="E438" s="159"/>
      <c r="F438" s="159"/>
    </row>
    <row r="439" spans="1:6" s="56" customFormat="1" ht="12.75">
      <c r="A439" s="165"/>
      <c r="B439" s="165"/>
      <c r="C439" s="159"/>
      <c r="D439" s="159"/>
      <c r="E439" s="159"/>
      <c r="F439" s="159"/>
    </row>
    <row r="440" spans="1:6" s="56" customFormat="1" ht="12.75">
      <c r="A440" s="165"/>
      <c r="B440" s="165"/>
      <c r="C440" s="159"/>
      <c r="D440" s="159"/>
      <c r="E440" s="159"/>
      <c r="F440" s="159"/>
    </row>
    <row r="441" spans="1:6" s="56" customFormat="1" ht="12.75">
      <c r="A441" s="165"/>
      <c r="B441" s="165"/>
      <c r="C441" s="159"/>
      <c r="D441" s="159"/>
      <c r="E441" s="159"/>
      <c r="F441" s="159"/>
    </row>
    <row r="442" spans="1:6" s="56" customFormat="1" ht="12.75">
      <c r="A442" s="165"/>
      <c r="B442" s="165"/>
      <c r="C442" s="159"/>
      <c r="D442" s="159"/>
      <c r="E442" s="159"/>
      <c r="F442" s="159"/>
    </row>
    <row r="443" spans="1:6" s="56" customFormat="1" ht="12.75">
      <c r="A443" s="165"/>
      <c r="B443" s="165"/>
      <c r="C443" s="159"/>
      <c r="D443" s="159"/>
      <c r="E443" s="159"/>
      <c r="F443" s="159"/>
    </row>
    <row r="444" spans="1:6" s="56" customFormat="1" ht="12.75">
      <c r="A444" s="165"/>
      <c r="B444" s="165"/>
      <c r="C444" s="159"/>
      <c r="D444" s="159"/>
      <c r="E444" s="159"/>
      <c r="F444" s="159"/>
    </row>
    <row r="445" spans="1:6" s="56" customFormat="1" ht="12.75">
      <c r="A445" s="165"/>
      <c r="B445" s="165"/>
      <c r="C445" s="159"/>
      <c r="D445" s="159"/>
      <c r="E445" s="159"/>
      <c r="F445" s="159"/>
    </row>
    <row r="446" spans="1:6" s="56" customFormat="1" ht="12.75">
      <c r="A446" s="165"/>
      <c r="B446" s="165"/>
      <c r="C446" s="159"/>
      <c r="D446" s="159"/>
      <c r="E446" s="159"/>
      <c r="F446" s="159"/>
    </row>
    <row r="447" spans="1:6" s="56" customFormat="1" ht="12.75">
      <c r="A447" s="165"/>
      <c r="B447" s="165"/>
      <c r="C447" s="159"/>
      <c r="D447" s="159"/>
      <c r="E447" s="159"/>
      <c r="F447" s="159"/>
    </row>
    <row r="448" spans="1:6" s="56" customFormat="1" ht="12.75">
      <c r="A448" s="165"/>
      <c r="B448" s="165"/>
      <c r="C448" s="159"/>
      <c r="D448" s="159"/>
      <c r="E448" s="159"/>
      <c r="F448" s="159"/>
    </row>
    <row r="449" spans="1:6" s="56" customFormat="1" ht="12.75">
      <c r="A449" s="165"/>
      <c r="B449" s="165"/>
      <c r="C449" s="159"/>
      <c r="D449" s="159"/>
      <c r="E449" s="159"/>
      <c r="F449" s="159"/>
    </row>
    <row r="450" spans="1:6" s="56" customFormat="1" ht="12.75">
      <c r="A450" s="165"/>
      <c r="B450" s="165"/>
      <c r="C450" s="159"/>
      <c r="D450" s="159"/>
      <c r="E450" s="159"/>
      <c r="F450" s="159"/>
    </row>
    <row r="451" spans="1:6" s="56" customFormat="1" ht="12.75">
      <c r="A451" s="165"/>
      <c r="B451" s="165"/>
      <c r="C451" s="159"/>
      <c r="D451" s="159"/>
      <c r="E451" s="159"/>
      <c r="F451" s="159"/>
    </row>
    <row r="452" spans="1:6" s="56" customFormat="1" ht="12.75">
      <c r="A452" s="165"/>
      <c r="B452" s="165"/>
      <c r="C452" s="159"/>
      <c r="D452" s="159"/>
      <c r="E452" s="159"/>
      <c r="F452" s="159"/>
    </row>
    <row r="453" spans="1:6" s="56" customFormat="1" ht="12.75">
      <c r="A453" s="165"/>
      <c r="B453" s="165"/>
      <c r="C453" s="159"/>
      <c r="D453" s="159"/>
      <c r="E453" s="159"/>
      <c r="F453" s="159"/>
    </row>
    <row r="454" spans="1:6" s="56" customFormat="1" ht="12.75">
      <c r="A454" s="165"/>
      <c r="B454" s="165"/>
      <c r="C454" s="159"/>
      <c r="D454" s="159"/>
      <c r="E454" s="159"/>
      <c r="F454" s="159"/>
    </row>
    <row r="455" spans="1:6" s="56" customFormat="1" ht="12.75">
      <c r="A455" s="165"/>
      <c r="B455" s="165"/>
      <c r="C455" s="159"/>
      <c r="D455" s="159"/>
      <c r="E455" s="159"/>
      <c r="F455" s="159"/>
    </row>
    <row r="456" spans="1:6" s="56" customFormat="1" ht="12.75">
      <c r="A456" s="165"/>
      <c r="B456" s="165"/>
      <c r="C456" s="159"/>
      <c r="D456" s="159"/>
      <c r="E456" s="159"/>
      <c r="F456" s="159"/>
    </row>
    <row r="457" spans="1:6" s="56" customFormat="1" ht="12.75">
      <c r="A457" s="165"/>
      <c r="B457" s="165"/>
      <c r="C457" s="159"/>
      <c r="D457" s="159"/>
      <c r="E457" s="159"/>
      <c r="F457" s="159"/>
    </row>
    <row r="458" spans="1:6" s="56" customFormat="1" ht="12.75">
      <c r="A458" s="165"/>
      <c r="B458" s="165"/>
      <c r="C458" s="159"/>
      <c r="D458" s="159"/>
      <c r="E458" s="159"/>
      <c r="F458" s="159"/>
    </row>
    <row r="459" spans="1:6" s="56" customFormat="1" ht="12.75">
      <c r="A459" s="165"/>
      <c r="B459" s="165"/>
      <c r="C459" s="159"/>
      <c r="D459" s="159"/>
      <c r="E459" s="159"/>
      <c r="F459" s="159"/>
    </row>
    <row r="460" spans="1:6" s="56" customFormat="1" ht="12.75">
      <c r="A460" s="165"/>
      <c r="B460" s="165"/>
      <c r="C460" s="159"/>
      <c r="D460" s="159"/>
      <c r="E460" s="159"/>
      <c r="F460" s="159"/>
    </row>
    <row r="461" spans="1:6" s="56" customFormat="1" ht="12.75">
      <c r="A461" s="165"/>
      <c r="B461" s="165"/>
      <c r="C461" s="159"/>
      <c r="D461" s="159"/>
      <c r="E461" s="159"/>
      <c r="F461" s="159"/>
    </row>
    <row r="462" spans="1:6" s="56" customFormat="1" ht="12.75">
      <c r="A462" s="165"/>
      <c r="B462" s="165"/>
      <c r="C462" s="159"/>
      <c r="D462" s="159"/>
      <c r="E462" s="159"/>
      <c r="F462" s="159"/>
    </row>
    <row r="463" spans="1:6" s="56" customFormat="1" ht="12.75">
      <c r="A463" s="165"/>
      <c r="B463" s="165"/>
      <c r="C463" s="159"/>
      <c r="D463" s="159"/>
      <c r="E463" s="159"/>
      <c r="F463" s="159"/>
    </row>
    <row r="464" spans="1:6" s="56" customFormat="1" ht="12.75">
      <c r="A464" s="165"/>
      <c r="B464" s="165"/>
      <c r="C464" s="159"/>
      <c r="D464" s="159"/>
      <c r="E464" s="159"/>
      <c r="F464" s="159"/>
    </row>
    <row r="465" spans="1:6" s="56" customFormat="1" ht="12.75">
      <c r="A465" s="165"/>
      <c r="B465" s="165"/>
      <c r="C465" s="159"/>
      <c r="D465" s="159"/>
      <c r="E465" s="159"/>
      <c r="F465" s="159"/>
    </row>
    <row r="466" spans="1:6" s="56" customFormat="1" ht="12.75">
      <c r="A466" s="165"/>
      <c r="B466" s="165"/>
      <c r="C466" s="159"/>
      <c r="D466" s="159"/>
      <c r="E466" s="159"/>
      <c r="F466" s="159"/>
    </row>
    <row r="467" spans="1:6" s="56" customFormat="1" ht="12.75">
      <c r="A467" s="165"/>
      <c r="B467" s="165"/>
      <c r="C467" s="159"/>
      <c r="D467" s="159"/>
      <c r="E467" s="159"/>
      <c r="F467" s="159"/>
    </row>
    <row r="468" spans="1:6" s="56" customFormat="1" ht="12.75">
      <c r="A468" s="165"/>
      <c r="B468" s="165"/>
      <c r="C468" s="159"/>
      <c r="D468" s="159"/>
      <c r="E468" s="159"/>
      <c r="F468" s="159"/>
    </row>
    <row r="469" spans="1:6" s="56" customFormat="1" ht="12.75">
      <c r="A469" s="165"/>
      <c r="B469" s="165"/>
      <c r="C469" s="159"/>
      <c r="D469" s="159"/>
      <c r="E469" s="159"/>
      <c r="F469" s="159"/>
    </row>
    <row r="470" spans="1:6" s="56" customFormat="1" ht="12.75">
      <c r="A470" s="165"/>
      <c r="B470" s="165"/>
      <c r="C470" s="159"/>
      <c r="D470" s="159"/>
      <c r="E470" s="159"/>
      <c r="F470" s="159"/>
    </row>
    <row r="471" spans="1:6" s="56" customFormat="1" ht="12.75">
      <c r="A471" s="165"/>
      <c r="B471" s="165"/>
      <c r="C471" s="159"/>
      <c r="D471" s="159"/>
      <c r="E471" s="159"/>
      <c r="F471" s="159"/>
    </row>
    <row r="472" spans="1:6" s="56" customFormat="1" ht="12.75">
      <c r="A472" s="165"/>
      <c r="B472" s="165"/>
      <c r="C472" s="159"/>
      <c r="D472" s="159"/>
      <c r="E472" s="159"/>
      <c r="F472" s="159"/>
    </row>
    <row r="473" spans="1:6" s="56" customFormat="1" ht="12.75">
      <c r="A473" s="165"/>
      <c r="B473" s="165"/>
      <c r="C473" s="159"/>
      <c r="D473" s="159"/>
      <c r="E473" s="159"/>
      <c r="F473" s="159"/>
    </row>
    <row r="474" spans="1:6" s="56" customFormat="1" ht="12.75">
      <c r="A474" s="165"/>
      <c r="B474" s="165"/>
      <c r="C474" s="159"/>
      <c r="D474" s="159"/>
      <c r="E474" s="159"/>
      <c r="F474" s="159"/>
    </row>
    <row r="475" spans="1:6" s="56" customFormat="1" ht="12.75">
      <c r="A475" s="165"/>
      <c r="B475" s="165"/>
      <c r="C475" s="159"/>
      <c r="D475" s="159"/>
      <c r="E475" s="159"/>
      <c r="F475" s="159"/>
    </row>
    <row r="476" spans="1:6" s="56" customFormat="1" ht="12.75">
      <c r="A476" s="165"/>
      <c r="B476" s="165"/>
      <c r="C476" s="159"/>
      <c r="D476" s="159"/>
      <c r="E476" s="159"/>
      <c r="F476" s="159"/>
    </row>
    <row r="477" spans="1:6" s="56" customFormat="1" ht="12.75">
      <c r="A477" s="165"/>
      <c r="B477" s="165"/>
      <c r="C477" s="159"/>
      <c r="D477" s="159"/>
      <c r="E477" s="159"/>
      <c r="F477" s="159"/>
    </row>
    <row r="478" spans="1:6" s="56" customFormat="1" ht="12.75">
      <c r="A478" s="165"/>
      <c r="B478" s="165"/>
      <c r="C478" s="159"/>
      <c r="D478" s="159"/>
      <c r="E478" s="159"/>
      <c r="F478" s="159"/>
    </row>
    <row r="479" spans="1:6" s="56" customFormat="1" ht="12.75">
      <c r="A479" s="165"/>
      <c r="B479" s="165"/>
      <c r="C479" s="159"/>
      <c r="D479" s="159"/>
      <c r="E479" s="159"/>
      <c r="F479" s="159"/>
    </row>
    <row r="480" spans="1:6" s="56" customFormat="1" ht="12.75">
      <c r="A480" s="165"/>
      <c r="B480" s="165"/>
      <c r="C480" s="159"/>
      <c r="D480" s="159"/>
      <c r="E480" s="159"/>
      <c r="F480" s="159"/>
    </row>
    <row r="481" spans="1:6" s="56" customFormat="1" ht="12.75">
      <c r="A481" s="165"/>
      <c r="B481" s="165"/>
      <c r="C481" s="159"/>
      <c r="D481" s="159"/>
      <c r="E481" s="159"/>
      <c r="F481" s="159"/>
    </row>
    <row r="482" spans="1:6" s="56" customFormat="1" ht="12.75">
      <c r="A482" s="165"/>
      <c r="B482" s="165"/>
      <c r="C482" s="159"/>
      <c r="D482" s="159"/>
      <c r="E482" s="159"/>
      <c r="F482" s="159"/>
    </row>
    <row r="483" spans="1:6" s="56" customFormat="1" ht="12.75">
      <c r="A483" s="165"/>
      <c r="B483" s="165"/>
      <c r="C483" s="159"/>
      <c r="D483" s="159"/>
      <c r="E483" s="159"/>
      <c r="F483" s="159"/>
    </row>
    <row r="484" spans="1:6" s="56" customFormat="1" ht="12.75">
      <c r="A484" s="165"/>
      <c r="B484" s="165"/>
      <c r="C484" s="159"/>
      <c r="D484" s="159"/>
      <c r="E484" s="159"/>
      <c r="F484" s="159"/>
    </row>
    <row r="485" spans="1:6" s="56" customFormat="1" ht="12.75">
      <c r="A485" s="165"/>
      <c r="B485" s="165"/>
      <c r="C485" s="159"/>
      <c r="D485" s="159"/>
      <c r="E485" s="159"/>
      <c r="F485" s="159"/>
    </row>
    <row r="486" spans="1:6" s="56" customFormat="1" ht="12.75">
      <c r="A486" s="165"/>
      <c r="B486" s="165"/>
      <c r="C486" s="159"/>
      <c r="D486" s="159"/>
      <c r="E486" s="159"/>
      <c r="F486" s="159"/>
    </row>
    <row r="487" spans="1:6" s="56" customFormat="1" ht="12.75">
      <c r="A487" s="165"/>
      <c r="B487" s="165"/>
      <c r="C487" s="159"/>
      <c r="D487" s="159"/>
      <c r="E487" s="159"/>
      <c r="F487" s="159"/>
    </row>
    <row r="488" spans="1:6" s="56" customFormat="1" ht="12.75">
      <c r="A488" s="165"/>
      <c r="B488" s="165"/>
      <c r="C488" s="159"/>
      <c r="D488" s="159"/>
      <c r="E488" s="159"/>
      <c r="F488" s="159"/>
    </row>
    <row r="489" spans="1:6" s="56" customFormat="1" ht="12.75">
      <c r="A489" s="165"/>
      <c r="B489" s="165"/>
      <c r="C489" s="159"/>
      <c r="D489" s="159"/>
      <c r="E489" s="159"/>
      <c r="F489" s="159"/>
    </row>
    <row r="490" spans="1:6" s="56" customFormat="1" ht="12.75">
      <c r="A490" s="165"/>
      <c r="B490" s="165"/>
      <c r="C490" s="159"/>
      <c r="D490" s="159"/>
      <c r="E490" s="159"/>
      <c r="F490" s="159"/>
    </row>
    <row r="491" spans="1:6" s="56" customFormat="1" ht="12.75">
      <c r="A491" s="165"/>
      <c r="B491" s="165"/>
      <c r="C491" s="159"/>
      <c r="D491" s="159"/>
      <c r="E491" s="159"/>
      <c r="F491" s="159"/>
    </row>
    <row r="492" spans="1:6" s="56" customFormat="1" ht="12.75">
      <c r="A492" s="165"/>
      <c r="B492" s="165"/>
      <c r="C492" s="159"/>
      <c r="D492" s="159"/>
      <c r="E492" s="159"/>
      <c r="F492" s="159"/>
    </row>
    <row r="493" spans="1:6" s="56" customFormat="1" ht="12.75">
      <c r="A493" s="165"/>
      <c r="B493" s="165"/>
      <c r="C493" s="159"/>
      <c r="D493" s="159"/>
      <c r="E493" s="159"/>
      <c r="F493" s="159"/>
    </row>
    <row r="494" spans="1:6" s="56" customFormat="1" ht="12.75">
      <c r="A494" s="165"/>
      <c r="B494" s="165"/>
      <c r="C494" s="159"/>
      <c r="D494" s="159"/>
      <c r="E494" s="159"/>
      <c r="F494" s="159"/>
    </row>
    <row r="495" spans="1:6" s="56" customFormat="1" ht="12.75">
      <c r="A495" s="165"/>
      <c r="B495" s="165"/>
      <c r="C495" s="159"/>
      <c r="D495" s="159"/>
      <c r="E495" s="159"/>
      <c r="F495" s="159"/>
    </row>
    <row r="496" spans="1:6" s="56" customFormat="1" ht="12.75">
      <c r="A496" s="165"/>
      <c r="B496" s="165"/>
      <c r="C496" s="159"/>
      <c r="D496" s="159"/>
      <c r="E496" s="159"/>
      <c r="F496" s="159"/>
    </row>
    <row r="497" spans="1:6" s="56" customFormat="1" ht="12.75">
      <c r="A497" s="165"/>
      <c r="B497" s="165"/>
      <c r="C497" s="159"/>
      <c r="D497" s="159"/>
      <c r="E497" s="159"/>
      <c r="F497" s="159"/>
    </row>
    <row r="498" spans="1:6" s="56" customFormat="1" ht="12.75">
      <c r="A498" s="165"/>
      <c r="B498" s="165"/>
      <c r="C498" s="159"/>
      <c r="D498" s="159"/>
      <c r="E498" s="159"/>
      <c r="F498" s="159"/>
    </row>
    <row r="499" spans="1:6" s="56" customFormat="1" ht="12.75">
      <c r="A499" s="165"/>
      <c r="B499" s="165"/>
      <c r="C499" s="159"/>
      <c r="D499" s="159"/>
      <c r="E499" s="159"/>
      <c r="F499" s="159"/>
    </row>
    <row r="500" spans="1:6" s="56" customFormat="1" ht="12.75">
      <c r="A500" s="165"/>
      <c r="B500" s="165"/>
      <c r="C500" s="159"/>
      <c r="D500" s="159"/>
      <c r="E500" s="159"/>
      <c r="F500" s="159"/>
    </row>
    <row r="501" spans="1:6" s="56" customFormat="1" ht="12.75">
      <c r="A501" s="165"/>
      <c r="B501" s="165"/>
      <c r="C501" s="159"/>
      <c r="D501" s="159"/>
      <c r="E501" s="159"/>
      <c r="F501" s="159"/>
    </row>
    <row r="502" spans="1:6" s="56" customFormat="1" ht="12.75">
      <c r="A502" s="165"/>
      <c r="B502" s="165"/>
      <c r="C502" s="159"/>
      <c r="D502" s="159"/>
      <c r="E502" s="159"/>
      <c r="F502" s="159"/>
    </row>
    <row r="503" spans="1:6" s="56" customFormat="1" ht="12.75">
      <c r="A503" s="165"/>
      <c r="B503" s="165"/>
      <c r="C503" s="159"/>
      <c r="D503" s="159"/>
      <c r="E503" s="159"/>
      <c r="F503" s="159"/>
    </row>
    <row r="504" spans="1:6" s="56" customFormat="1" ht="12.75">
      <c r="A504" s="165"/>
      <c r="B504" s="165"/>
      <c r="C504" s="159"/>
      <c r="D504" s="159"/>
      <c r="E504" s="159"/>
      <c r="F504" s="159"/>
    </row>
    <row r="505" spans="1:6" s="56" customFormat="1" ht="12.75">
      <c r="A505" s="165"/>
      <c r="B505" s="165"/>
      <c r="C505" s="159"/>
      <c r="D505" s="159"/>
      <c r="E505" s="159"/>
      <c r="F505" s="159"/>
    </row>
    <row r="506" spans="1:6" s="56" customFormat="1" ht="12.75">
      <c r="A506" s="165"/>
      <c r="B506" s="165"/>
      <c r="C506" s="159"/>
      <c r="D506" s="159"/>
      <c r="E506" s="159"/>
      <c r="F506" s="159"/>
    </row>
    <row r="507" spans="1:6" s="56" customFormat="1" ht="12.75">
      <c r="A507" s="165"/>
      <c r="B507" s="165"/>
      <c r="C507" s="159"/>
      <c r="D507" s="159"/>
      <c r="E507" s="159"/>
      <c r="F507" s="159"/>
    </row>
    <row r="508" spans="1:6" s="56" customFormat="1" ht="12.75">
      <c r="A508" s="165"/>
      <c r="B508" s="165"/>
      <c r="C508" s="159"/>
      <c r="D508" s="159"/>
      <c r="E508" s="159"/>
      <c r="F508" s="159"/>
    </row>
    <row r="509" spans="1:6" s="56" customFormat="1" ht="12.75">
      <c r="A509" s="165"/>
      <c r="B509" s="165"/>
      <c r="C509" s="159"/>
      <c r="D509" s="159"/>
      <c r="E509" s="159"/>
      <c r="F509" s="159"/>
    </row>
    <row r="510" spans="1:6" s="56" customFormat="1" ht="12.75">
      <c r="A510" s="165"/>
      <c r="B510" s="165"/>
      <c r="C510" s="159"/>
      <c r="D510" s="159"/>
      <c r="E510" s="159"/>
      <c r="F510" s="159"/>
    </row>
    <row r="511" spans="1:6" s="56" customFormat="1" ht="12.75">
      <c r="A511" s="165"/>
      <c r="B511" s="165"/>
      <c r="C511" s="159"/>
      <c r="D511" s="159"/>
      <c r="E511" s="159"/>
      <c r="F511" s="159"/>
    </row>
    <row r="512" spans="1:6" s="56" customFormat="1" ht="12.75">
      <c r="A512" s="165"/>
      <c r="B512" s="165"/>
      <c r="C512" s="159"/>
      <c r="D512" s="159"/>
      <c r="E512" s="159"/>
      <c r="F512" s="159"/>
    </row>
    <row r="513" spans="1:6" s="56" customFormat="1" ht="12.75">
      <c r="A513" s="165"/>
      <c r="B513" s="165"/>
      <c r="C513" s="159"/>
      <c r="D513" s="159"/>
      <c r="E513" s="159"/>
      <c r="F513" s="159"/>
    </row>
    <row r="514" spans="1:6" s="56" customFormat="1" ht="12.75">
      <c r="A514" s="165"/>
      <c r="B514" s="165"/>
      <c r="C514" s="159"/>
      <c r="D514" s="159"/>
      <c r="E514" s="159"/>
      <c r="F514" s="159"/>
    </row>
    <row r="515" spans="1:6" s="56" customFormat="1" ht="12.75">
      <c r="A515" s="165"/>
      <c r="B515" s="165"/>
      <c r="C515" s="159"/>
      <c r="D515" s="159"/>
      <c r="E515" s="159"/>
      <c r="F515" s="159"/>
    </row>
    <row r="516" spans="1:6" s="56" customFormat="1" ht="12.75">
      <c r="A516" s="165"/>
      <c r="B516" s="165"/>
      <c r="C516" s="159"/>
      <c r="D516" s="159"/>
      <c r="E516" s="159"/>
      <c r="F516" s="159"/>
    </row>
    <row r="517" spans="1:6" s="56" customFormat="1" ht="12.75">
      <c r="A517" s="165"/>
      <c r="B517" s="165"/>
      <c r="C517" s="159"/>
      <c r="D517" s="159"/>
      <c r="E517" s="159"/>
      <c r="F517" s="159"/>
    </row>
    <row r="518" spans="1:6" s="56" customFormat="1" ht="12.75">
      <c r="A518" s="165"/>
      <c r="B518" s="165"/>
      <c r="C518" s="159"/>
      <c r="D518" s="159"/>
      <c r="E518" s="159"/>
      <c r="F518" s="159"/>
    </row>
    <row r="519" spans="1:6" s="56" customFormat="1" ht="12.75">
      <c r="A519" s="165"/>
      <c r="B519" s="165"/>
      <c r="C519" s="159"/>
      <c r="D519" s="159"/>
      <c r="E519" s="159"/>
      <c r="F519" s="159"/>
    </row>
    <row r="520" spans="1:6" s="56" customFormat="1" ht="12.75">
      <c r="A520" s="165"/>
      <c r="B520" s="165"/>
      <c r="C520" s="159"/>
      <c r="D520" s="159"/>
      <c r="E520" s="159"/>
      <c r="F520" s="159"/>
    </row>
    <row r="521" spans="1:6" s="56" customFormat="1" ht="12.75">
      <c r="A521" s="165"/>
      <c r="B521" s="165"/>
      <c r="C521" s="159"/>
      <c r="D521" s="159"/>
      <c r="E521" s="159"/>
      <c r="F521" s="159"/>
    </row>
    <row r="522" spans="1:6" s="56" customFormat="1" ht="12.75">
      <c r="A522" s="165"/>
      <c r="B522" s="165"/>
      <c r="C522" s="159"/>
      <c r="D522" s="159"/>
      <c r="E522" s="159"/>
      <c r="F522" s="159"/>
    </row>
    <row r="523" spans="1:6" s="56" customFormat="1" ht="12.75">
      <c r="A523" s="165"/>
      <c r="B523" s="165"/>
      <c r="C523" s="159"/>
      <c r="D523" s="159"/>
      <c r="E523" s="159"/>
      <c r="F523" s="159"/>
    </row>
    <row r="524" spans="1:6" s="56" customFormat="1" ht="12.75">
      <c r="A524" s="165"/>
      <c r="B524" s="165"/>
      <c r="C524" s="159"/>
      <c r="D524" s="159"/>
      <c r="E524" s="159"/>
      <c r="F524" s="159"/>
    </row>
    <row r="525" spans="1:6" s="56" customFormat="1" ht="12.75">
      <c r="A525" s="165"/>
      <c r="B525" s="165"/>
      <c r="C525" s="159"/>
      <c r="D525" s="159"/>
      <c r="E525" s="159"/>
      <c r="F525" s="159"/>
    </row>
    <row r="526" spans="1:6" s="56" customFormat="1" ht="12.75">
      <c r="A526" s="165"/>
      <c r="B526" s="165"/>
      <c r="C526" s="159"/>
      <c r="D526" s="159"/>
      <c r="E526" s="159"/>
      <c r="F526" s="159"/>
    </row>
    <row r="527" spans="1:6" s="56" customFormat="1" ht="12.75">
      <c r="A527" s="165"/>
      <c r="B527" s="165"/>
      <c r="C527" s="159"/>
      <c r="D527" s="159"/>
      <c r="E527" s="159"/>
      <c r="F527" s="159"/>
    </row>
    <row r="528" spans="1:6" s="56" customFormat="1" ht="12.75">
      <c r="A528" s="165"/>
      <c r="B528" s="165"/>
      <c r="C528" s="159"/>
      <c r="D528" s="159"/>
      <c r="E528" s="159"/>
      <c r="F528" s="159"/>
    </row>
    <row r="529" spans="1:6" s="56" customFormat="1" ht="12.75">
      <c r="A529" s="165"/>
      <c r="B529" s="165"/>
      <c r="C529" s="159"/>
      <c r="D529" s="159"/>
      <c r="E529" s="159"/>
      <c r="F529" s="159"/>
    </row>
    <row r="530" spans="1:6" s="56" customFormat="1" ht="12.75">
      <c r="A530" s="165"/>
      <c r="B530" s="165"/>
      <c r="C530" s="159"/>
      <c r="D530" s="159"/>
      <c r="E530" s="159"/>
      <c r="F530" s="159"/>
    </row>
    <row r="531" spans="1:6" s="56" customFormat="1" ht="12.75">
      <c r="A531" s="165"/>
      <c r="B531" s="165"/>
      <c r="C531" s="159"/>
      <c r="D531" s="159"/>
      <c r="E531" s="159"/>
      <c r="F531" s="159"/>
    </row>
    <row r="532" spans="1:6" s="56" customFormat="1" ht="12.75">
      <c r="A532" s="165"/>
      <c r="B532" s="165"/>
      <c r="C532" s="159"/>
      <c r="D532" s="159"/>
      <c r="E532" s="159"/>
      <c r="F532" s="159"/>
    </row>
    <row r="533" spans="1:6" s="56" customFormat="1" ht="12.75">
      <c r="A533" s="165"/>
      <c r="B533" s="165"/>
      <c r="C533" s="159"/>
      <c r="D533" s="159"/>
      <c r="E533" s="159"/>
      <c r="F533" s="159"/>
    </row>
    <row r="534" spans="1:6" s="56" customFormat="1" ht="12.75">
      <c r="A534" s="165"/>
      <c r="B534" s="165"/>
      <c r="C534" s="159"/>
      <c r="D534" s="159"/>
      <c r="E534" s="159"/>
      <c r="F534" s="159"/>
    </row>
    <row r="535" spans="1:6" s="56" customFormat="1" ht="12.75">
      <c r="A535" s="165"/>
      <c r="B535" s="165"/>
      <c r="C535" s="159"/>
      <c r="D535" s="159"/>
      <c r="E535" s="159"/>
      <c r="F535" s="159"/>
    </row>
    <row r="536" spans="1:6" s="56" customFormat="1" ht="12.75">
      <c r="A536" s="165"/>
      <c r="B536" s="165"/>
      <c r="C536" s="159"/>
      <c r="D536" s="159"/>
      <c r="E536" s="159"/>
      <c r="F536" s="159"/>
    </row>
    <row r="537" spans="1:6" s="56" customFormat="1" ht="12.75">
      <c r="A537" s="165"/>
      <c r="B537" s="165"/>
      <c r="C537" s="159"/>
      <c r="D537" s="159"/>
      <c r="E537" s="159"/>
      <c r="F537" s="159"/>
    </row>
    <row r="538" spans="1:6" s="56" customFormat="1" ht="12.75">
      <c r="A538" s="165"/>
      <c r="B538" s="165"/>
      <c r="C538" s="159"/>
      <c r="D538" s="159"/>
      <c r="E538" s="159"/>
      <c r="F538" s="159"/>
    </row>
    <row r="539" spans="1:6" s="56" customFormat="1" ht="12.75">
      <c r="A539" s="165"/>
      <c r="B539" s="165"/>
      <c r="C539" s="159"/>
      <c r="D539" s="159"/>
      <c r="E539" s="159"/>
      <c r="F539" s="159"/>
    </row>
    <row r="540" spans="1:6" s="56" customFormat="1" ht="12.75">
      <c r="A540" s="165"/>
      <c r="B540" s="165"/>
      <c r="C540" s="159"/>
      <c r="D540" s="159"/>
      <c r="E540" s="159"/>
      <c r="F540" s="159"/>
    </row>
    <row r="541" spans="1:6" s="56" customFormat="1" ht="12.75">
      <c r="A541" s="165"/>
      <c r="B541" s="165"/>
      <c r="C541" s="159"/>
      <c r="D541" s="159"/>
      <c r="E541" s="159"/>
      <c r="F541" s="159"/>
    </row>
    <row r="542" spans="1:6" s="56" customFormat="1" ht="12.75">
      <c r="A542" s="165"/>
      <c r="B542" s="165"/>
      <c r="C542" s="159"/>
      <c r="D542" s="159"/>
      <c r="E542" s="159"/>
      <c r="F542" s="159"/>
    </row>
    <row r="543" spans="1:6" s="56" customFormat="1">
      <c r="A543" s="44"/>
      <c r="B543" s="44"/>
      <c r="C543" s="27"/>
      <c r="D543" s="27"/>
      <c r="E543" s="27"/>
      <c r="F543" s="27"/>
    </row>
    <row r="544" spans="1:6" s="56" customFormat="1">
      <c r="A544" s="44"/>
      <c r="B544" s="44"/>
      <c r="C544" s="27"/>
      <c r="D544" s="27"/>
      <c r="E544" s="27"/>
      <c r="F544" s="27"/>
    </row>
    <row r="545" spans="1:6" s="56" customFormat="1">
      <c r="A545" s="44"/>
      <c r="B545" s="44"/>
      <c r="C545" s="27"/>
      <c r="D545" s="27"/>
      <c r="E545" s="27"/>
      <c r="F545" s="27"/>
    </row>
  </sheetData>
  <mergeCells count="12">
    <mergeCell ref="B53:F53"/>
    <mergeCell ref="C1:F1"/>
    <mergeCell ref="C2:F2"/>
    <mergeCell ref="C3:F3"/>
    <mergeCell ref="C4:F4"/>
    <mergeCell ref="B6:E6"/>
    <mergeCell ref="B9:F9"/>
    <mergeCell ref="B14:F14"/>
    <mergeCell ref="B29:F29"/>
    <mergeCell ref="B38:F38"/>
    <mergeCell ref="B46:F46"/>
    <mergeCell ref="B48:F48"/>
  </mergeCells>
  <pageMargins left="1.1811023622047245" right="0.39370078740157483" top="0.78740157480314965" bottom="0.78740157480314965" header="0.31496062992125984" footer="0.31496062992125984"/>
  <pageSetup paperSize="9" scale="61"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H160"/>
  <sheetViews>
    <sheetView topLeftCell="A85" zoomScale="91" zoomScaleNormal="91" workbookViewId="0">
      <selection activeCell="H55" sqref="H55"/>
    </sheetView>
  </sheetViews>
  <sheetFormatPr defaultRowHeight="15"/>
  <cols>
    <col min="1" max="1" width="12.140625" customWidth="1"/>
    <col min="2" max="2" width="71.42578125" customWidth="1"/>
    <col min="3" max="3" width="20.85546875" customWidth="1"/>
    <col min="4" max="4" width="20.5703125" customWidth="1"/>
    <col min="6" max="6" width="42.140625" customWidth="1"/>
  </cols>
  <sheetData>
    <row r="1" spans="1:6">
      <c r="D1" s="80"/>
    </row>
    <row r="2" spans="1:6">
      <c r="D2" s="140" t="s">
        <v>557</v>
      </c>
    </row>
    <row r="3" spans="1:6">
      <c r="D3" s="140" t="s">
        <v>558</v>
      </c>
    </row>
    <row r="4" spans="1:6">
      <c r="D4" s="140" t="s">
        <v>559</v>
      </c>
    </row>
    <row r="6" spans="1:6" ht="15.75">
      <c r="A6" s="662" t="s">
        <v>560</v>
      </c>
      <c r="B6" s="662"/>
      <c r="C6" s="662"/>
      <c r="D6" s="662"/>
    </row>
    <row r="8" spans="1:6" ht="29.25">
      <c r="A8" s="45" t="s">
        <v>0</v>
      </c>
      <c r="B8" s="70" t="s">
        <v>1</v>
      </c>
      <c r="C8" s="70" t="s">
        <v>2</v>
      </c>
      <c r="D8" s="70" t="s">
        <v>362</v>
      </c>
      <c r="F8" s="136" t="s">
        <v>531</v>
      </c>
    </row>
    <row r="9" spans="1:6">
      <c r="A9" s="184" t="s">
        <v>3</v>
      </c>
      <c r="B9" s="694" t="s">
        <v>101</v>
      </c>
      <c r="C9" s="694"/>
      <c r="D9" s="694"/>
      <c r="F9" s="7"/>
    </row>
    <row r="10" spans="1:6">
      <c r="A10" s="173" t="s">
        <v>4</v>
      </c>
      <c r="B10" s="175" t="s">
        <v>789</v>
      </c>
      <c r="C10" s="95"/>
      <c r="D10" s="95"/>
      <c r="F10" s="7"/>
    </row>
    <row r="11" spans="1:6">
      <c r="A11" s="183" t="s">
        <v>795</v>
      </c>
      <c r="B11" s="75" t="s">
        <v>790</v>
      </c>
      <c r="C11" s="85" t="s">
        <v>8</v>
      </c>
      <c r="D11" s="42">
        <v>0.08</v>
      </c>
      <c r="F11" s="4" t="s">
        <v>794</v>
      </c>
    </row>
    <row r="12" spans="1:6">
      <c r="A12" s="183" t="s">
        <v>796</v>
      </c>
      <c r="B12" s="75" t="s">
        <v>791</v>
      </c>
      <c r="C12" s="85" t="s">
        <v>8</v>
      </c>
      <c r="D12" s="42">
        <v>0.16</v>
      </c>
      <c r="F12" s="4" t="s">
        <v>794</v>
      </c>
    </row>
    <row r="13" spans="1:6">
      <c r="A13" s="183" t="s">
        <v>797</v>
      </c>
      <c r="B13" s="75" t="s">
        <v>792</v>
      </c>
      <c r="C13" s="85" t="s">
        <v>8</v>
      </c>
      <c r="D13" s="42">
        <v>0.12</v>
      </c>
      <c r="F13" s="4" t="s">
        <v>794</v>
      </c>
    </row>
    <row r="14" spans="1:6">
      <c r="A14" s="183" t="s">
        <v>798</v>
      </c>
      <c r="B14" s="75" t="s">
        <v>793</v>
      </c>
      <c r="C14" s="85" t="s">
        <v>8</v>
      </c>
      <c r="D14" s="42">
        <v>0.24</v>
      </c>
      <c r="F14" s="4" t="s">
        <v>794</v>
      </c>
    </row>
    <row r="15" spans="1:6">
      <c r="A15" s="173" t="s">
        <v>5</v>
      </c>
      <c r="B15" s="175" t="s">
        <v>799</v>
      </c>
      <c r="C15" s="85"/>
      <c r="D15" s="95"/>
      <c r="F15" s="7"/>
    </row>
    <row r="16" spans="1:6">
      <c r="A16" s="183" t="s">
        <v>433</v>
      </c>
      <c r="B16" s="75" t="s">
        <v>800</v>
      </c>
      <c r="C16" s="85" t="s">
        <v>8</v>
      </c>
      <c r="D16" s="6">
        <v>0.28000000000000003</v>
      </c>
      <c r="F16" s="4" t="s">
        <v>794</v>
      </c>
    </row>
    <row r="17" spans="1:6">
      <c r="A17" s="183" t="s">
        <v>434</v>
      </c>
      <c r="B17" s="75" t="s">
        <v>801</v>
      </c>
      <c r="C17" s="85" t="s">
        <v>8</v>
      </c>
      <c r="D17" s="6">
        <v>0.5</v>
      </c>
      <c r="F17" s="4" t="s">
        <v>794</v>
      </c>
    </row>
    <row r="18" spans="1:6">
      <c r="A18" s="183" t="s">
        <v>807</v>
      </c>
      <c r="B18" s="75" t="s">
        <v>802</v>
      </c>
      <c r="C18" s="85" t="s">
        <v>8</v>
      </c>
      <c r="D18" s="6">
        <v>0.5</v>
      </c>
      <c r="F18" s="4" t="s">
        <v>794</v>
      </c>
    </row>
    <row r="19" spans="1:6">
      <c r="A19" s="183" t="s">
        <v>808</v>
      </c>
      <c r="B19" s="75" t="s">
        <v>803</v>
      </c>
      <c r="C19" s="85" t="s">
        <v>8</v>
      </c>
      <c r="D19" s="6">
        <v>0.56999999999999995</v>
      </c>
      <c r="F19" s="4" t="s">
        <v>794</v>
      </c>
    </row>
    <row r="20" spans="1:6">
      <c r="A20" s="183" t="s">
        <v>809</v>
      </c>
      <c r="B20" s="75" t="s">
        <v>804</v>
      </c>
      <c r="C20" s="85" t="s">
        <v>8</v>
      </c>
      <c r="D20" s="182">
        <v>1</v>
      </c>
      <c r="F20" s="4" t="s">
        <v>794</v>
      </c>
    </row>
    <row r="21" spans="1:6">
      <c r="A21" s="183" t="s">
        <v>810</v>
      </c>
      <c r="B21" s="75" t="s">
        <v>805</v>
      </c>
      <c r="C21" s="85" t="s">
        <v>8</v>
      </c>
      <c r="D21" s="6">
        <v>1</v>
      </c>
      <c r="F21" s="4" t="s">
        <v>794</v>
      </c>
    </row>
    <row r="22" spans="1:6">
      <c r="A22" s="183" t="s">
        <v>811</v>
      </c>
      <c r="B22" s="75" t="s">
        <v>806</v>
      </c>
      <c r="C22" s="85" t="s">
        <v>8</v>
      </c>
      <c r="D22" s="6">
        <v>2</v>
      </c>
      <c r="F22" s="4" t="s">
        <v>794</v>
      </c>
    </row>
    <row r="23" spans="1:6">
      <c r="A23" s="69" t="s">
        <v>6</v>
      </c>
      <c r="B23" s="62" t="s">
        <v>812</v>
      </c>
      <c r="C23" s="3" t="s">
        <v>8</v>
      </c>
      <c r="D23" s="6">
        <v>0.14000000000000001</v>
      </c>
      <c r="F23" s="4" t="s">
        <v>794</v>
      </c>
    </row>
    <row r="24" spans="1:6">
      <c r="A24" s="69" t="s">
        <v>7</v>
      </c>
      <c r="B24" s="62" t="s">
        <v>813</v>
      </c>
      <c r="C24" s="3"/>
      <c r="D24" s="6"/>
      <c r="F24" s="4"/>
    </row>
    <row r="25" spans="1:6">
      <c r="A25" s="60" t="s">
        <v>815</v>
      </c>
      <c r="B25" s="75" t="s">
        <v>814</v>
      </c>
      <c r="C25" s="3" t="s">
        <v>8</v>
      </c>
      <c r="D25" s="72">
        <v>0.43</v>
      </c>
      <c r="F25" s="4" t="s">
        <v>794</v>
      </c>
    </row>
    <row r="26" spans="1:6">
      <c r="A26" s="60" t="s">
        <v>816</v>
      </c>
      <c r="B26" s="75" t="s">
        <v>814</v>
      </c>
      <c r="C26" s="3" t="s">
        <v>8</v>
      </c>
      <c r="D26" s="72">
        <v>0.14000000000000001</v>
      </c>
      <c r="F26" s="4" t="s">
        <v>794</v>
      </c>
    </row>
    <row r="27" spans="1:6" ht="15.75">
      <c r="A27" s="110" t="s">
        <v>102</v>
      </c>
      <c r="B27" s="685" t="s">
        <v>175</v>
      </c>
      <c r="C27" s="685"/>
      <c r="D27" s="685"/>
      <c r="F27" s="4"/>
    </row>
    <row r="28" spans="1:6">
      <c r="A28" s="69" t="s">
        <v>56</v>
      </c>
      <c r="B28" s="62" t="s">
        <v>561</v>
      </c>
      <c r="C28" s="3" t="s">
        <v>87</v>
      </c>
      <c r="D28" s="37">
        <v>35</v>
      </c>
      <c r="F28" s="4" t="s">
        <v>819</v>
      </c>
    </row>
    <row r="29" spans="1:6">
      <c r="A29" s="69" t="s">
        <v>59</v>
      </c>
      <c r="B29" s="62" t="s">
        <v>562</v>
      </c>
      <c r="C29" s="3" t="s">
        <v>87</v>
      </c>
      <c r="D29" s="37">
        <v>50</v>
      </c>
      <c r="F29" s="4" t="s">
        <v>819</v>
      </c>
    </row>
    <row r="30" spans="1:6">
      <c r="A30" s="69" t="s">
        <v>136</v>
      </c>
      <c r="B30" s="62" t="s">
        <v>563</v>
      </c>
      <c r="C30" s="3" t="s">
        <v>87</v>
      </c>
      <c r="D30" s="37">
        <v>17</v>
      </c>
      <c r="F30" s="4" t="s">
        <v>819</v>
      </c>
    </row>
    <row r="31" spans="1:6">
      <c r="A31" s="69" t="s">
        <v>111</v>
      </c>
      <c r="B31" s="62" t="s">
        <v>564</v>
      </c>
      <c r="C31" s="3" t="s">
        <v>87</v>
      </c>
      <c r="D31" s="37">
        <v>8.5</v>
      </c>
      <c r="F31" s="4" t="s">
        <v>819</v>
      </c>
    </row>
    <row r="32" spans="1:6" ht="30">
      <c r="A32" s="77" t="s">
        <v>112</v>
      </c>
      <c r="B32" s="62" t="s">
        <v>565</v>
      </c>
      <c r="C32" s="115" t="s">
        <v>87</v>
      </c>
      <c r="D32" s="71">
        <v>1</v>
      </c>
      <c r="F32" s="4" t="s">
        <v>819</v>
      </c>
    </row>
    <row r="33" spans="1:6">
      <c r="A33" s="69" t="s">
        <v>113</v>
      </c>
      <c r="B33" s="62" t="s">
        <v>566</v>
      </c>
      <c r="C33" s="3" t="s">
        <v>87</v>
      </c>
      <c r="D33" s="37">
        <v>7</v>
      </c>
      <c r="F33" s="4" t="s">
        <v>819</v>
      </c>
    </row>
    <row r="34" spans="1:6">
      <c r="A34" s="69" t="s">
        <v>193</v>
      </c>
      <c r="B34" s="62" t="s">
        <v>567</v>
      </c>
      <c r="C34" s="3" t="s">
        <v>87</v>
      </c>
      <c r="D34" s="37">
        <v>3</v>
      </c>
      <c r="F34" s="4" t="s">
        <v>819</v>
      </c>
    </row>
    <row r="35" spans="1:6">
      <c r="A35" s="69" t="s">
        <v>195</v>
      </c>
      <c r="B35" s="62" t="s">
        <v>568</v>
      </c>
      <c r="C35" s="3" t="s">
        <v>87</v>
      </c>
      <c r="D35" s="37">
        <v>7</v>
      </c>
      <c r="F35" s="4" t="s">
        <v>819</v>
      </c>
    </row>
    <row r="36" spans="1:6">
      <c r="A36" s="69" t="s">
        <v>196</v>
      </c>
      <c r="B36" s="62" t="s">
        <v>569</v>
      </c>
      <c r="C36" s="3" t="s">
        <v>100</v>
      </c>
      <c r="D36" s="37">
        <v>0.04</v>
      </c>
      <c r="F36" s="4" t="s">
        <v>819</v>
      </c>
    </row>
    <row r="37" spans="1:6">
      <c r="A37" s="69" t="s">
        <v>198</v>
      </c>
      <c r="B37" s="62" t="s">
        <v>570</v>
      </c>
      <c r="C37" s="3" t="s">
        <v>87</v>
      </c>
      <c r="D37" s="37">
        <v>26</v>
      </c>
      <c r="F37" s="4" t="s">
        <v>819</v>
      </c>
    </row>
    <row r="38" spans="1:6">
      <c r="A38" s="69" t="s">
        <v>200</v>
      </c>
      <c r="B38" s="62" t="s">
        <v>571</v>
      </c>
      <c r="C38" s="3" t="s">
        <v>87</v>
      </c>
      <c r="D38" s="37">
        <v>4</v>
      </c>
      <c r="F38" s="4" t="s">
        <v>819</v>
      </c>
    </row>
    <row r="39" spans="1:6">
      <c r="A39" s="69" t="s">
        <v>201</v>
      </c>
      <c r="B39" s="67" t="s">
        <v>572</v>
      </c>
      <c r="C39" s="115" t="s">
        <v>87</v>
      </c>
      <c r="D39" s="71">
        <v>29</v>
      </c>
      <c r="F39" s="4" t="s">
        <v>819</v>
      </c>
    </row>
    <row r="40" spans="1:6">
      <c r="A40" s="69" t="s">
        <v>202</v>
      </c>
      <c r="B40" s="62" t="s">
        <v>573</v>
      </c>
      <c r="C40" s="3" t="s">
        <v>87</v>
      </c>
      <c r="D40" s="37">
        <v>7</v>
      </c>
      <c r="F40" s="4" t="s">
        <v>819</v>
      </c>
    </row>
    <row r="41" spans="1:6">
      <c r="A41" s="69" t="s">
        <v>595</v>
      </c>
      <c r="B41" s="62" t="s">
        <v>573</v>
      </c>
      <c r="C41" s="3" t="s">
        <v>893</v>
      </c>
      <c r="D41" s="37">
        <v>35</v>
      </c>
      <c r="F41" s="4" t="s">
        <v>819</v>
      </c>
    </row>
    <row r="42" spans="1:6">
      <c r="A42" s="77" t="s">
        <v>596</v>
      </c>
      <c r="B42" s="67" t="s">
        <v>994</v>
      </c>
      <c r="C42" s="4" t="s">
        <v>996</v>
      </c>
      <c r="D42" s="71">
        <v>12</v>
      </c>
      <c r="F42" s="4" t="s">
        <v>1008</v>
      </c>
    </row>
    <row r="43" spans="1:6">
      <c r="A43" s="77" t="s">
        <v>597</v>
      </c>
      <c r="B43" s="67" t="s">
        <v>995</v>
      </c>
      <c r="C43" s="4" t="s">
        <v>996</v>
      </c>
      <c r="D43" s="71">
        <v>10</v>
      </c>
      <c r="F43" s="4" t="s">
        <v>1008</v>
      </c>
    </row>
    <row r="44" spans="1:6">
      <c r="A44" s="69" t="s">
        <v>598</v>
      </c>
      <c r="B44" s="62" t="s">
        <v>574</v>
      </c>
      <c r="C44" s="3" t="s">
        <v>980</v>
      </c>
      <c r="D44" s="37">
        <v>5</v>
      </c>
      <c r="F44" s="4" t="s">
        <v>820</v>
      </c>
    </row>
    <row r="45" spans="1:6">
      <c r="A45" s="69" t="s">
        <v>599</v>
      </c>
      <c r="B45" s="62" t="s">
        <v>817</v>
      </c>
      <c r="C45" s="3" t="s">
        <v>980</v>
      </c>
      <c r="D45" s="37" t="s">
        <v>818</v>
      </c>
      <c r="F45" s="4" t="s">
        <v>820</v>
      </c>
    </row>
    <row r="46" spans="1:6">
      <c r="A46" s="69" t="s">
        <v>600</v>
      </c>
      <c r="B46" s="62" t="s">
        <v>575</v>
      </c>
      <c r="C46" s="3" t="s">
        <v>100</v>
      </c>
      <c r="D46" s="37">
        <v>1.42</v>
      </c>
      <c r="F46" s="4" t="s">
        <v>819</v>
      </c>
    </row>
    <row r="47" spans="1:6">
      <c r="A47" s="69" t="s">
        <v>601</v>
      </c>
      <c r="B47" s="62" t="s">
        <v>576</v>
      </c>
      <c r="C47" s="3" t="s">
        <v>100</v>
      </c>
      <c r="D47" s="37">
        <v>0.14000000000000001</v>
      </c>
      <c r="F47" s="4" t="s">
        <v>819</v>
      </c>
    </row>
    <row r="48" spans="1:6" ht="30">
      <c r="A48" s="69" t="s">
        <v>825</v>
      </c>
      <c r="B48" s="62" t="s">
        <v>577</v>
      </c>
      <c r="C48" s="3" t="s">
        <v>370</v>
      </c>
      <c r="D48" s="37">
        <v>0.5</v>
      </c>
      <c r="F48" s="4" t="s">
        <v>822</v>
      </c>
    </row>
    <row r="49" spans="1:6" ht="30">
      <c r="A49" s="69" t="s">
        <v>826</v>
      </c>
      <c r="B49" s="143" t="s">
        <v>821</v>
      </c>
      <c r="C49" s="3" t="s">
        <v>370</v>
      </c>
      <c r="D49" s="185" t="s">
        <v>818</v>
      </c>
      <c r="F49" s="4" t="s">
        <v>578</v>
      </c>
    </row>
    <row r="50" spans="1:6" ht="30">
      <c r="A50" s="69" t="s">
        <v>827</v>
      </c>
      <c r="B50" s="62" t="s">
        <v>824</v>
      </c>
      <c r="C50" s="3" t="s">
        <v>87</v>
      </c>
      <c r="D50" s="185">
        <v>7</v>
      </c>
      <c r="F50" s="4" t="s">
        <v>828</v>
      </c>
    </row>
    <row r="51" spans="1:6">
      <c r="A51" s="45" t="s">
        <v>103</v>
      </c>
      <c r="B51" s="176" t="s">
        <v>682</v>
      </c>
      <c r="C51" s="7"/>
      <c r="D51" s="37"/>
      <c r="F51" s="4"/>
    </row>
    <row r="52" spans="1:6">
      <c r="A52" s="69" t="s">
        <v>62</v>
      </c>
      <c r="B52" s="62" t="s">
        <v>823</v>
      </c>
      <c r="C52" s="3" t="s">
        <v>95</v>
      </c>
      <c r="D52" s="37">
        <v>1.9</v>
      </c>
      <c r="F52" s="4" t="s">
        <v>820</v>
      </c>
    </row>
    <row r="53" spans="1:6" ht="15" customHeight="1">
      <c r="A53" s="110" t="s">
        <v>104</v>
      </c>
      <c r="B53" s="686" t="s">
        <v>592</v>
      </c>
      <c r="C53" s="686"/>
      <c r="D53" s="686"/>
      <c r="F53" s="7"/>
    </row>
    <row r="54" spans="1:6">
      <c r="A54" s="69" t="s">
        <v>64</v>
      </c>
      <c r="B54" s="62" t="s">
        <v>579</v>
      </c>
      <c r="C54" s="3"/>
      <c r="D54" s="37">
        <v>4</v>
      </c>
      <c r="F54" s="4" t="s">
        <v>819</v>
      </c>
    </row>
    <row r="55" spans="1:6">
      <c r="A55" s="69" t="s">
        <v>65</v>
      </c>
      <c r="B55" s="62" t="s">
        <v>580</v>
      </c>
      <c r="C55" s="3" t="s">
        <v>172</v>
      </c>
      <c r="D55" s="37">
        <v>3</v>
      </c>
      <c r="F55" s="4" t="s">
        <v>819</v>
      </c>
    </row>
    <row r="56" spans="1:6">
      <c r="A56" s="69" t="s">
        <v>66</v>
      </c>
      <c r="B56" s="62" t="s">
        <v>581</v>
      </c>
      <c r="C56" s="3" t="s">
        <v>893</v>
      </c>
      <c r="D56" s="37">
        <v>4</v>
      </c>
      <c r="F56" s="4" t="s">
        <v>819</v>
      </c>
    </row>
    <row r="57" spans="1:6">
      <c r="A57" s="69" t="s">
        <v>67</v>
      </c>
      <c r="B57" s="62" t="s">
        <v>582</v>
      </c>
      <c r="C57" s="3" t="s">
        <v>370</v>
      </c>
      <c r="D57" s="37">
        <v>4</v>
      </c>
      <c r="F57" s="4" t="s">
        <v>819</v>
      </c>
    </row>
    <row r="58" spans="1:6">
      <c r="A58" s="69" t="s">
        <v>138</v>
      </c>
      <c r="B58" s="62" t="s">
        <v>583</v>
      </c>
      <c r="C58" s="3" t="s">
        <v>172</v>
      </c>
      <c r="D58" s="37">
        <v>3</v>
      </c>
      <c r="F58" s="4" t="s">
        <v>819</v>
      </c>
    </row>
    <row r="59" spans="1:6" ht="15.75">
      <c r="A59" s="110" t="s">
        <v>105</v>
      </c>
      <c r="B59" s="687" t="s">
        <v>584</v>
      </c>
      <c r="C59" s="688"/>
      <c r="D59" s="688"/>
      <c r="F59" s="7"/>
    </row>
    <row r="60" spans="1:6">
      <c r="A60" s="77" t="s">
        <v>9</v>
      </c>
      <c r="B60" s="62" t="s">
        <v>585</v>
      </c>
      <c r="C60" s="3" t="s">
        <v>997</v>
      </c>
      <c r="D60" s="71">
        <v>85</v>
      </c>
      <c r="F60" s="4" t="s">
        <v>819</v>
      </c>
    </row>
    <row r="61" spans="1:6" ht="30">
      <c r="A61" s="77" t="s">
        <v>11</v>
      </c>
      <c r="B61" s="62" t="s">
        <v>586</v>
      </c>
      <c r="C61" s="3" t="s">
        <v>997</v>
      </c>
      <c r="D61" s="71">
        <v>64</v>
      </c>
      <c r="F61" s="4" t="s">
        <v>819</v>
      </c>
    </row>
    <row r="62" spans="1:6" ht="30">
      <c r="A62" s="77" t="s">
        <v>123</v>
      </c>
      <c r="B62" s="62" t="s">
        <v>594</v>
      </c>
      <c r="C62" s="3" t="s">
        <v>997</v>
      </c>
      <c r="D62" s="71" t="s">
        <v>219</v>
      </c>
      <c r="F62" s="4" t="s">
        <v>819</v>
      </c>
    </row>
    <row r="63" spans="1:6">
      <c r="A63" s="77" t="s">
        <v>124</v>
      </c>
      <c r="B63" s="62" t="s">
        <v>587</v>
      </c>
      <c r="C63" s="3" t="s">
        <v>997</v>
      </c>
      <c r="D63" s="71">
        <v>71</v>
      </c>
      <c r="F63" s="4" t="s">
        <v>819</v>
      </c>
    </row>
    <row r="64" spans="1:6" ht="30">
      <c r="A64" s="77" t="s">
        <v>125</v>
      </c>
      <c r="B64" s="62" t="s">
        <v>588</v>
      </c>
      <c r="C64" s="3" t="s">
        <v>997</v>
      </c>
      <c r="D64" s="71">
        <v>64</v>
      </c>
      <c r="F64" s="4" t="s">
        <v>819</v>
      </c>
    </row>
    <row r="65" spans="1:7" ht="30">
      <c r="A65" s="77" t="s">
        <v>127</v>
      </c>
      <c r="B65" s="62" t="s">
        <v>829</v>
      </c>
      <c r="C65" s="3" t="s">
        <v>997</v>
      </c>
      <c r="D65" s="37">
        <v>43</v>
      </c>
      <c r="F65" s="4" t="s">
        <v>819</v>
      </c>
    </row>
    <row r="66" spans="1:7" ht="30">
      <c r="A66" s="77" t="s">
        <v>163</v>
      </c>
      <c r="B66" s="62" t="s">
        <v>589</v>
      </c>
      <c r="C66" s="3" t="s">
        <v>997</v>
      </c>
      <c r="D66" s="71">
        <v>114</v>
      </c>
      <c r="F66" s="4" t="s">
        <v>819</v>
      </c>
    </row>
    <row r="67" spans="1:7" ht="30">
      <c r="A67" s="77" t="s">
        <v>165</v>
      </c>
      <c r="B67" s="62" t="s">
        <v>830</v>
      </c>
      <c r="C67" s="3" t="s">
        <v>997</v>
      </c>
      <c r="D67" s="37">
        <v>85</v>
      </c>
      <c r="F67" s="4" t="s">
        <v>819</v>
      </c>
    </row>
    <row r="68" spans="1:7" ht="30">
      <c r="A68" s="77" t="s">
        <v>168</v>
      </c>
      <c r="B68" s="62" t="s">
        <v>831</v>
      </c>
      <c r="C68" s="3" t="s">
        <v>997</v>
      </c>
      <c r="D68" s="37">
        <v>64</v>
      </c>
      <c r="F68" s="4" t="s">
        <v>819</v>
      </c>
    </row>
    <row r="69" spans="1:7" ht="30">
      <c r="A69" s="131" t="s">
        <v>836</v>
      </c>
      <c r="B69" s="62" t="s">
        <v>832</v>
      </c>
      <c r="C69" s="3" t="s">
        <v>997</v>
      </c>
      <c r="D69" s="37">
        <v>71</v>
      </c>
      <c r="F69" s="4" t="s">
        <v>819</v>
      </c>
    </row>
    <row r="70" spans="1:7" ht="30">
      <c r="A70" s="77" t="s">
        <v>224</v>
      </c>
      <c r="B70" s="62" t="s">
        <v>833</v>
      </c>
      <c r="C70" s="3" t="s">
        <v>997</v>
      </c>
      <c r="D70" s="37">
        <v>64</v>
      </c>
      <c r="F70" s="4" t="s">
        <v>819</v>
      </c>
    </row>
    <row r="71" spans="1:7" ht="30">
      <c r="A71" s="77" t="s">
        <v>225</v>
      </c>
      <c r="B71" s="62" t="s">
        <v>829</v>
      </c>
      <c r="C71" s="3" t="s">
        <v>997</v>
      </c>
      <c r="D71" s="37">
        <v>43</v>
      </c>
      <c r="F71" s="4" t="s">
        <v>819</v>
      </c>
    </row>
    <row r="72" spans="1:7">
      <c r="A72" s="77" t="s">
        <v>226</v>
      </c>
      <c r="B72" s="62" t="s">
        <v>590</v>
      </c>
      <c r="C72" s="3" t="s">
        <v>997</v>
      </c>
      <c r="D72" s="37">
        <v>142</v>
      </c>
      <c r="F72" s="4" t="s">
        <v>819</v>
      </c>
    </row>
    <row r="73" spans="1:7" ht="30">
      <c r="A73" s="77" t="s">
        <v>837</v>
      </c>
      <c r="B73" s="62" t="s">
        <v>834</v>
      </c>
      <c r="C73" s="3" t="s">
        <v>997</v>
      </c>
      <c r="D73" s="37">
        <v>127</v>
      </c>
      <c r="F73" s="4" t="s">
        <v>819</v>
      </c>
    </row>
    <row r="74" spans="1:7">
      <c r="A74" s="77" t="s">
        <v>838</v>
      </c>
      <c r="B74" s="62" t="s">
        <v>591</v>
      </c>
      <c r="C74" s="3" t="s">
        <v>997</v>
      </c>
      <c r="D74" s="37">
        <v>75</v>
      </c>
      <c r="F74" s="4" t="s">
        <v>819</v>
      </c>
    </row>
    <row r="75" spans="1:7">
      <c r="A75" s="77" t="s">
        <v>839</v>
      </c>
      <c r="B75" s="62" t="s">
        <v>835</v>
      </c>
      <c r="C75" s="3" t="s">
        <v>998</v>
      </c>
      <c r="D75" s="37">
        <v>1.7</v>
      </c>
      <c r="F75" s="4" t="s">
        <v>819</v>
      </c>
    </row>
    <row r="76" spans="1:7" ht="15.75">
      <c r="A76" s="110" t="s">
        <v>402</v>
      </c>
      <c r="B76" s="177" t="s">
        <v>840</v>
      </c>
      <c r="C76" s="181"/>
      <c r="D76" s="174"/>
      <c r="F76" s="4"/>
    </row>
    <row r="77" spans="1:7">
      <c r="A77" s="77"/>
      <c r="B77" s="187" t="s">
        <v>841</v>
      </c>
      <c r="C77" s="188" t="s">
        <v>842</v>
      </c>
      <c r="D77" s="148">
        <v>2</v>
      </c>
      <c r="F77" s="4" t="s">
        <v>853</v>
      </c>
      <c r="G77" s="80" t="s">
        <v>602</v>
      </c>
    </row>
    <row r="78" spans="1:7">
      <c r="A78" s="77"/>
      <c r="B78" s="187" t="s">
        <v>843</v>
      </c>
      <c r="C78" s="188" t="s">
        <v>24</v>
      </c>
      <c r="D78" s="148">
        <v>20</v>
      </c>
      <c r="F78" s="4" t="s">
        <v>853</v>
      </c>
      <c r="G78" s="80" t="s">
        <v>602</v>
      </c>
    </row>
    <row r="79" spans="1:7">
      <c r="A79" s="77"/>
      <c r="B79" s="187" t="s">
        <v>844</v>
      </c>
      <c r="C79" s="188" t="s">
        <v>24</v>
      </c>
      <c r="D79" s="148">
        <v>40</v>
      </c>
      <c r="F79" s="4" t="s">
        <v>853</v>
      </c>
      <c r="G79" s="80" t="s">
        <v>602</v>
      </c>
    </row>
    <row r="80" spans="1:7" ht="30">
      <c r="A80" s="77"/>
      <c r="B80" s="187" t="s">
        <v>845</v>
      </c>
      <c r="C80" s="188"/>
      <c r="D80" s="148" t="s">
        <v>818</v>
      </c>
      <c r="F80" s="4" t="s">
        <v>854</v>
      </c>
      <c r="G80" s="80" t="s">
        <v>602</v>
      </c>
    </row>
    <row r="81" spans="1:8" ht="30">
      <c r="A81" s="77"/>
      <c r="B81" s="187" t="s">
        <v>846</v>
      </c>
      <c r="C81" s="188" t="s">
        <v>842</v>
      </c>
      <c r="D81" s="148">
        <v>2</v>
      </c>
      <c r="F81" s="4" t="s">
        <v>854</v>
      </c>
      <c r="G81" s="80" t="s">
        <v>602</v>
      </c>
    </row>
    <row r="82" spans="1:8" ht="30">
      <c r="A82" s="77"/>
      <c r="B82" s="187" t="s">
        <v>847</v>
      </c>
      <c r="C82" s="188" t="s">
        <v>842</v>
      </c>
      <c r="D82" s="148" t="s">
        <v>818</v>
      </c>
      <c r="F82" s="4" t="s">
        <v>854</v>
      </c>
      <c r="G82" s="80" t="s">
        <v>602</v>
      </c>
    </row>
    <row r="83" spans="1:8">
      <c r="A83" s="77" t="s">
        <v>13</v>
      </c>
      <c r="B83" s="62" t="s">
        <v>848</v>
      </c>
      <c r="C83" s="3" t="s">
        <v>162</v>
      </c>
      <c r="D83" s="37">
        <v>2</v>
      </c>
      <c r="F83" s="192" t="s">
        <v>896</v>
      </c>
      <c r="G83" s="80"/>
    </row>
    <row r="84" spans="1:8" ht="30">
      <c r="A84" s="77" t="s">
        <v>15</v>
      </c>
      <c r="B84" s="62" t="s">
        <v>849</v>
      </c>
      <c r="C84" s="3"/>
      <c r="D84" s="73" t="s">
        <v>876</v>
      </c>
      <c r="F84" s="192" t="s">
        <v>877</v>
      </c>
      <c r="G84" s="80"/>
    </row>
    <row r="85" spans="1:8" ht="30">
      <c r="A85" s="77"/>
      <c r="B85" s="187" t="s">
        <v>851</v>
      </c>
      <c r="C85" s="188" t="s">
        <v>852</v>
      </c>
      <c r="D85" s="148"/>
      <c r="F85" s="186" t="s">
        <v>856</v>
      </c>
      <c r="G85" s="80" t="s">
        <v>602</v>
      </c>
    </row>
    <row r="86" spans="1:8" ht="30">
      <c r="A86" s="110" t="s">
        <v>406</v>
      </c>
      <c r="B86" s="684" t="s">
        <v>604</v>
      </c>
      <c r="C86" s="684"/>
      <c r="D86" s="684"/>
      <c r="F86" s="186" t="s">
        <v>855</v>
      </c>
    </row>
    <row r="87" spans="1:8">
      <c r="A87" s="77" t="s">
        <v>16</v>
      </c>
      <c r="B87" s="62" t="s">
        <v>506</v>
      </c>
      <c r="C87" s="3" t="s">
        <v>653</v>
      </c>
      <c r="D87" s="71">
        <v>6</v>
      </c>
      <c r="F87" s="7"/>
    </row>
    <row r="88" spans="1:8">
      <c r="A88" s="77" t="s">
        <v>17</v>
      </c>
      <c r="B88" s="62" t="s">
        <v>605</v>
      </c>
      <c r="C88" s="3" t="s">
        <v>653</v>
      </c>
      <c r="D88" s="71">
        <v>3</v>
      </c>
      <c r="F88" s="7"/>
    </row>
    <row r="89" spans="1:8" ht="15.75">
      <c r="A89" s="77" t="s">
        <v>18</v>
      </c>
      <c r="B89" s="62" t="s">
        <v>606</v>
      </c>
      <c r="C89" s="3" t="s">
        <v>654</v>
      </c>
      <c r="D89" s="71">
        <v>10</v>
      </c>
      <c r="F89" s="7"/>
    </row>
    <row r="90" spans="1:8" ht="30.75" customHeight="1">
      <c r="A90" s="77" t="s">
        <v>20</v>
      </c>
      <c r="B90" s="62" t="s">
        <v>607</v>
      </c>
      <c r="C90" s="3" t="s">
        <v>654</v>
      </c>
      <c r="D90" s="71">
        <v>8.5</v>
      </c>
      <c r="F90" s="7"/>
    </row>
    <row r="91" spans="1:8">
      <c r="A91" s="77" t="s">
        <v>668</v>
      </c>
      <c r="B91" s="62" t="s">
        <v>608</v>
      </c>
      <c r="C91" s="3" t="s">
        <v>653</v>
      </c>
      <c r="D91" s="71">
        <v>2.5</v>
      </c>
      <c r="F91" s="7"/>
    </row>
    <row r="92" spans="1:8">
      <c r="A92" s="77" t="s">
        <v>669</v>
      </c>
      <c r="B92" s="143" t="s">
        <v>609</v>
      </c>
      <c r="C92" s="144" t="s">
        <v>653</v>
      </c>
      <c r="D92" s="145">
        <v>5</v>
      </c>
      <c r="F92" s="7"/>
    </row>
    <row r="93" spans="1:8" ht="30">
      <c r="A93" s="189" t="s">
        <v>874</v>
      </c>
      <c r="B93" s="62" t="s">
        <v>850</v>
      </c>
      <c r="C93" s="3" t="s">
        <v>162</v>
      </c>
      <c r="D93" s="37" t="s">
        <v>818</v>
      </c>
      <c r="F93" s="135" t="s">
        <v>857</v>
      </c>
    </row>
    <row r="94" spans="1:8">
      <c r="A94" s="691" t="s">
        <v>880</v>
      </c>
      <c r="B94" s="692"/>
      <c r="C94" s="692"/>
      <c r="D94" s="693"/>
      <c r="F94" s="135"/>
    </row>
    <row r="95" spans="1:8" ht="15.75">
      <c r="A95" s="194"/>
      <c r="B95" s="689" t="s">
        <v>878</v>
      </c>
      <c r="C95" s="689"/>
      <c r="D95" s="689"/>
      <c r="F95" s="135"/>
      <c r="H95" s="193" t="s">
        <v>879</v>
      </c>
    </row>
    <row r="96" spans="1:8" ht="28.5" customHeight="1">
      <c r="A96" s="194"/>
      <c r="B96" s="690" t="s">
        <v>881</v>
      </c>
      <c r="C96" s="690"/>
      <c r="D96" s="690"/>
      <c r="F96" s="135"/>
    </row>
    <row r="97" spans="1:6" ht="43.5" customHeight="1">
      <c r="A97" s="194"/>
      <c r="B97" s="690" t="s">
        <v>882</v>
      </c>
      <c r="C97" s="690"/>
      <c r="D97" s="690"/>
      <c r="F97" s="135"/>
    </row>
    <row r="98" spans="1:6">
      <c r="A98" s="194"/>
      <c r="B98" s="689" t="s">
        <v>883</v>
      </c>
      <c r="C98" s="689"/>
      <c r="D98" s="689"/>
      <c r="F98" s="135"/>
    </row>
    <row r="99" spans="1:6">
      <c r="A99" s="194"/>
      <c r="B99" s="689" t="s">
        <v>884</v>
      </c>
      <c r="C99" s="689"/>
      <c r="D99" s="689"/>
      <c r="F99" s="135"/>
    </row>
    <row r="100" spans="1:6">
      <c r="A100" s="194"/>
      <c r="B100" s="689" t="s">
        <v>885</v>
      </c>
      <c r="C100" s="689"/>
      <c r="D100" s="689"/>
      <c r="F100" s="135"/>
    </row>
    <row r="101" spans="1:6">
      <c r="A101" s="194"/>
      <c r="B101" s="689" t="s">
        <v>886</v>
      </c>
      <c r="C101" s="689"/>
      <c r="D101" s="689"/>
      <c r="F101" s="135"/>
    </row>
    <row r="102" spans="1:6">
      <c r="A102" s="194"/>
      <c r="B102" s="689" t="s">
        <v>887</v>
      </c>
      <c r="C102" s="689"/>
      <c r="D102" s="689"/>
      <c r="F102" s="135"/>
    </row>
    <row r="103" spans="1:6" ht="15.75">
      <c r="A103" s="141" t="s">
        <v>21</v>
      </c>
      <c r="B103" s="684" t="s">
        <v>610</v>
      </c>
      <c r="C103" s="684"/>
      <c r="D103" s="684"/>
      <c r="E103" s="142"/>
      <c r="F103" s="7"/>
    </row>
    <row r="104" spans="1:6" ht="31.5" customHeight="1">
      <c r="A104" s="77" t="s">
        <v>22</v>
      </c>
      <c r="B104" s="62" t="s">
        <v>655</v>
      </c>
      <c r="C104" s="3"/>
      <c r="D104" s="77"/>
      <c r="F104" s="7"/>
    </row>
    <row r="105" spans="1:6">
      <c r="A105" s="146" t="s">
        <v>478</v>
      </c>
      <c r="B105" s="75" t="s">
        <v>611</v>
      </c>
      <c r="C105" s="3" t="s">
        <v>656</v>
      </c>
      <c r="D105" s="71">
        <v>2</v>
      </c>
      <c r="F105" s="7"/>
    </row>
    <row r="106" spans="1:6">
      <c r="A106" s="146" t="s">
        <v>479</v>
      </c>
      <c r="B106" s="75" t="s">
        <v>612</v>
      </c>
      <c r="C106" s="3" t="s">
        <v>656</v>
      </c>
      <c r="D106" s="71">
        <v>2.5</v>
      </c>
      <c r="F106" s="7"/>
    </row>
    <row r="107" spans="1:6" ht="15.75">
      <c r="A107" s="146" t="s">
        <v>480</v>
      </c>
      <c r="B107" s="147" t="s">
        <v>613</v>
      </c>
      <c r="C107" s="144" t="s">
        <v>657</v>
      </c>
      <c r="D107" s="71">
        <v>25</v>
      </c>
      <c r="F107" s="7"/>
    </row>
    <row r="108" spans="1:6" ht="15.75">
      <c r="A108" s="146" t="s">
        <v>481</v>
      </c>
      <c r="B108" s="75" t="s">
        <v>614</v>
      </c>
      <c r="C108" s="3" t="s">
        <v>657</v>
      </c>
      <c r="D108" s="71">
        <v>30</v>
      </c>
      <c r="F108" s="7"/>
    </row>
    <row r="109" spans="1:6" ht="15.75">
      <c r="A109" s="146" t="s">
        <v>482</v>
      </c>
      <c r="B109" s="75" t="s">
        <v>615</v>
      </c>
      <c r="C109" s="3" t="s">
        <v>657</v>
      </c>
      <c r="D109" s="71">
        <v>40</v>
      </c>
      <c r="F109" s="7"/>
    </row>
    <row r="110" spans="1:6" ht="15.75">
      <c r="A110" s="146" t="s">
        <v>483</v>
      </c>
      <c r="B110" s="75" t="s">
        <v>616</v>
      </c>
      <c r="C110" s="3" t="s">
        <v>657</v>
      </c>
      <c r="D110" s="71">
        <v>60</v>
      </c>
      <c r="F110" s="7"/>
    </row>
    <row r="111" spans="1:6" ht="16.5" customHeight="1">
      <c r="A111" s="77" t="s">
        <v>23</v>
      </c>
      <c r="B111" s="69" t="s">
        <v>617</v>
      </c>
      <c r="C111" s="62"/>
      <c r="D111" s="62"/>
      <c r="F111" s="7"/>
    </row>
    <row r="112" spans="1:6">
      <c r="A112" s="146" t="s">
        <v>486</v>
      </c>
      <c r="B112" s="75" t="s">
        <v>618</v>
      </c>
      <c r="C112" s="3" t="s">
        <v>656</v>
      </c>
      <c r="D112" s="71">
        <v>3</v>
      </c>
      <c r="F112" s="7"/>
    </row>
    <row r="113" spans="1:6">
      <c r="A113" s="146" t="s">
        <v>487</v>
      </c>
      <c r="B113" s="75" t="s">
        <v>612</v>
      </c>
      <c r="C113" s="3" t="s">
        <v>656</v>
      </c>
      <c r="D113" s="71">
        <v>3.5</v>
      </c>
      <c r="F113" s="7"/>
    </row>
    <row r="114" spans="1:6" ht="15.75">
      <c r="A114" s="146" t="s">
        <v>488</v>
      </c>
      <c r="B114" s="75" t="s">
        <v>619</v>
      </c>
      <c r="C114" s="3" t="s">
        <v>657</v>
      </c>
      <c r="D114" s="71">
        <v>30</v>
      </c>
      <c r="F114" s="7"/>
    </row>
    <row r="115" spans="1:6" ht="15.75">
      <c r="A115" s="146" t="s">
        <v>489</v>
      </c>
      <c r="B115" s="75" t="s">
        <v>614</v>
      </c>
      <c r="C115" s="3" t="s">
        <v>657</v>
      </c>
      <c r="D115" s="71">
        <v>35</v>
      </c>
      <c r="F115" s="7"/>
    </row>
    <row r="116" spans="1:6" ht="15.75">
      <c r="A116" s="146" t="s">
        <v>490</v>
      </c>
      <c r="B116" s="75" t="s">
        <v>620</v>
      </c>
      <c r="C116" s="3" t="s">
        <v>657</v>
      </c>
      <c r="D116" s="71">
        <v>50</v>
      </c>
      <c r="F116" s="7"/>
    </row>
    <row r="117" spans="1:6" ht="15.75">
      <c r="A117" s="146" t="s">
        <v>491</v>
      </c>
      <c r="B117" s="75" t="s">
        <v>616</v>
      </c>
      <c r="C117" s="3" t="s">
        <v>657</v>
      </c>
      <c r="D117" s="71">
        <v>70</v>
      </c>
      <c r="F117" s="7"/>
    </row>
    <row r="118" spans="1:6" ht="15.75">
      <c r="A118" s="141" t="s">
        <v>374</v>
      </c>
      <c r="B118" s="684" t="s">
        <v>621</v>
      </c>
      <c r="C118" s="684"/>
      <c r="D118" s="684"/>
      <c r="F118" s="7"/>
    </row>
    <row r="119" spans="1:6">
      <c r="A119" s="77" t="s">
        <v>28</v>
      </c>
      <c r="B119" s="62" t="s">
        <v>622</v>
      </c>
      <c r="C119" s="3" t="s">
        <v>658</v>
      </c>
      <c r="D119" s="71">
        <v>2.5</v>
      </c>
      <c r="F119" s="7"/>
    </row>
    <row r="120" spans="1:6">
      <c r="A120" s="77" t="s">
        <v>29</v>
      </c>
      <c r="B120" s="62" t="s">
        <v>623</v>
      </c>
      <c r="C120" s="3" t="s">
        <v>658</v>
      </c>
      <c r="D120" s="71">
        <v>2</v>
      </c>
      <c r="F120" s="7"/>
    </row>
    <row r="121" spans="1:6">
      <c r="A121" s="77" t="s">
        <v>30</v>
      </c>
      <c r="B121" s="62" t="s">
        <v>624</v>
      </c>
      <c r="C121" s="3" t="s">
        <v>653</v>
      </c>
      <c r="D121" s="71">
        <v>2</v>
      </c>
      <c r="F121" s="7"/>
    </row>
    <row r="122" spans="1:6">
      <c r="A122" s="77" t="s">
        <v>246</v>
      </c>
      <c r="B122" s="62" t="s">
        <v>625</v>
      </c>
      <c r="C122" s="3" t="s">
        <v>659</v>
      </c>
      <c r="D122" s="71">
        <v>1</v>
      </c>
      <c r="F122" s="7"/>
    </row>
    <row r="123" spans="1:6">
      <c r="A123" s="77" t="s">
        <v>247</v>
      </c>
      <c r="B123" s="62" t="s">
        <v>626</v>
      </c>
      <c r="C123" s="3" t="s">
        <v>660</v>
      </c>
      <c r="D123" s="71">
        <v>3</v>
      </c>
      <c r="F123" s="7"/>
    </row>
    <row r="124" spans="1:6" ht="30">
      <c r="A124" s="77" t="s">
        <v>248</v>
      </c>
      <c r="B124" s="62" t="s">
        <v>627</v>
      </c>
      <c r="C124" s="3" t="s">
        <v>628</v>
      </c>
      <c r="D124" s="71">
        <v>30</v>
      </c>
      <c r="F124" s="7"/>
    </row>
    <row r="125" spans="1:6" ht="15.75">
      <c r="A125" s="141" t="s">
        <v>38</v>
      </c>
      <c r="B125" s="684" t="s">
        <v>629</v>
      </c>
      <c r="C125" s="684"/>
      <c r="D125" s="684"/>
      <c r="F125" s="7"/>
    </row>
    <row r="126" spans="1:6">
      <c r="A126" s="77" t="s">
        <v>39</v>
      </c>
      <c r="B126" s="62" t="s">
        <v>630</v>
      </c>
      <c r="C126" s="3"/>
      <c r="D126" s="77"/>
      <c r="F126" s="7"/>
    </row>
    <row r="127" spans="1:6">
      <c r="A127" s="146" t="s">
        <v>502</v>
      </c>
      <c r="B127" s="75" t="s">
        <v>631</v>
      </c>
      <c r="C127" s="3" t="s">
        <v>87</v>
      </c>
      <c r="D127" s="71">
        <v>50</v>
      </c>
      <c r="F127" s="7"/>
    </row>
    <row r="128" spans="1:6">
      <c r="A128" s="146" t="s">
        <v>503</v>
      </c>
      <c r="B128" s="75" t="s">
        <v>632</v>
      </c>
      <c r="C128" s="3" t="s">
        <v>87</v>
      </c>
      <c r="D128" s="71">
        <v>50</v>
      </c>
      <c r="F128" s="7"/>
    </row>
    <row r="129" spans="1:6">
      <c r="A129" s="146" t="s">
        <v>504</v>
      </c>
      <c r="B129" s="147" t="s">
        <v>633</v>
      </c>
      <c r="C129" s="144" t="s">
        <v>87</v>
      </c>
      <c r="D129" s="71">
        <v>70</v>
      </c>
      <c r="F129" s="7"/>
    </row>
    <row r="130" spans="1:6">
      <c r="A130" s="146" t="s">
        <v>858</v>
      </c>
      <c r="B130" s="147" t="s">
        <v>634</v>
      </c>
      <c r="C130" s="144" t="s">
        <v>87</v>
      </c>
      <c r="D130" s="71">
        <v>50</v>
      </c>
      <c r="F130" s="7"/>
    </row>
    <row r="131" spans="1:6">
      <c r="A131" s="146" t="s">
        <v>859</v>
      </c>
      <c r="B131" s="147" t="s">
        <v>635</v>
      </c>
      <c r="C131" s="144" t="s">
        <v>87</v>
      </c>
      <c r="D131" s="71">
        <v>40</v>
      </c>
      <c r="F131" s="7"/>
    </row>
    <row r="132" spans="1:6">
      <c r="A132" s="146" t="s">
        <v>860</v>
      </c>
      <c r="B132" s="147" t="s">
        <v>636</v>
      </c>
      <c r="C132" s="144" t="s">
        <v>87</v>
      </c>
      <c r="D132" s="71">
        <v>40</v>
      </c>
      <c r="F132" s="7"/>
    </row>
    <row r="133" spans="1:6">
      <c r="A133" s="146" t="s">
        <v>861</v>
      </c>
      <c r="B133" s="147" t="s">
        <v>637</v>
      </c>
      <c r="C133" s="144" t="s">
        <v>87</v>
      </c>
      <c r="D133" s="71">
        <v>40</v>
      </c>
      <c r="F133" s="7"/>
    </row>
    <row r="134" spans="1:6">
      <c r="A134" s="146" t="s">
        <v>872</v>
      </c>
      <c r="B134" s="147" t="s">
        <v>638</v>
      </c>
      <c r="C134" s="144" t="s">
        <v>87</v>
      </c>
      <c r="D134" s="71">
        <v>35</v>
      </c>
      <c r="F134" s="7"/>
    </row>
    <row r="135" spans="1:6">
      <c r="A135" s="146" t="s">
        <v>862</v>
      </c>
      <c r="B135" s="147" t="s">
        <v>639</v>
      </c>
      <c r="C135" s="144" t="s">
        <v>87</v>
      </c>
      <c r="D135" s="71">
        <v>25</v>
      </c>
      <c r="F135" s="7"/>
    </row>
    <row r="136" spans="1:6">
      <c r="A136" s="146" t="s">
        <v>863</v>
      </c>
      <c r="B136" s="147" t="s">
        <v>640</v>
      </c>
      <c r="C136" s="144" t="s">
        <v>87</v>
      </c>
      <c r="D136" s="71">
        <v>30</v>
      </c>
      <c r="F136" s="7"/>
    </row>
    <row r="137" spans="1:6">
      <c r="A137" s="146" t="s">
        <v>864</v>
      </c>
      <c r="B137" s="147" t="s">
        <v>641</v>
      </c>
      <c r="C137" s="144" t="s">
        <v>87</v>
      </c>
      <c r="D137" s="71">
        <v>30</v>
      </c>
      <c r="F137" s="7"/>
    </row>
    <row r="138" spans="1:6">
      <c r="A138" s="146" t="s">
        <v>865</v>
      </c>
      <c r="B138" s="147" t="s">
        <v>642</v>
      </c>
      <c r="C138" s="144" t="s">
        <v>87</v>
      </c>
      <c r="D138" s="71">
        <v>50</v>
      </c>
      <c r="F138" s="7"/>
    </row>
    <row r="139" spans="1:6">
      <c r="A139" s="77" t="s">
        <v>40</v>
      </c>
      <c r="B139" s="62" t="s">
        <v>643</v>
      </c>
      <c r="C139" s="3"/>
      <c r="D139" s="71"/>
      <c r="F139" s="7"/>
    </row>
    <row r="140" spans="1:6">
      <c r="A140" s="146" t="s">
        <v>505</v>
      </c>
      <c r="B140" s="75" t="s">
        <v>631</v>
      </c>
      <c r="C140" s="3" t="s">
        <v>87</v>
      </c>
      <c r="D140" s="71">
        <v>40</v>
      </c>
      <c r="F140" s="7"/>
    </row>
    <row r="141" spans="1:6">
      <c r="A141" s="146" t="s">
        <v>532</v>
      </c>
      <c r="B141" s="75" t="s">
        <v>632</v>
      </c>
      <c r="C141" s="3" t="s">
        <v>87</v>
      </c>
      <c r="D141" s="71">
        <v>40</v>
      </c>
      <c r="F141" s="7"/>
    </row>
    <row r="142" spans="1:6">
      <c r="A142" s="146" t="s">
        <v>866</v>
      </c>
      <c r="B142" s="75" t="s">
        <v>633</v>
      </c>
      <c r="C142" s="3" t="s">
        <v>87</v>
      </c>
      <c r="D142" s="71">
        <v>60</v>
      </c>
      <c r="F142" s="7"/>
    </row>
    <row r="143" spans="1:6">
      <c r="A143" s="146" t="s">
        <v>867</v>
      </c>
      <c r="B143" s="75" t="s">
        <v>634</v>
      </c>
      <c r="C143" s="3" t="s">
        <v>87</v>
      </c>
      <c r="D143" s="71">
        <v>40</v>
      </c>
      <c r="F143" s="7"/>
    </row>
    <row r="144" spans="1:6">
      <c r="A144" s="146" t="s">
        <v>868</v>
      </c>
      <c r="B144" s="75" t="s">
        <v>635</v>
      </c>
      <c r="C144" s="3" t="s">
        <v>87</v>
      </c>
      <c r="D144" s="71">
        <v>30</v>
      </c>
      <c r="F144" s="7"/>
    </row>
    <row r="145" spans="1:6">
      <c r="A145" s="146" t="s">
        <v>869</v>
      </c>
      <c r="B145" s="75" t="s">
        <v>636</v>
      </c>
      <c r="C145" s="3" t="s">
        <v>87</v>
      </c>
      <c r="D145" s="71">
        <v>30</v>
      </c>
      <c r="F145" s="7"/>
    </row>
    <row r="146" spans="1:6">
      <c r="A146" s="146" t="s">
        <v>870</v>
      </c>
      <c r="B146" s="75" t="s">
        <v>637</v>
      </c>
      <c r="C146" s="3" t="s">
        <v>87</v>
      </c>
      <c r="D146" s="71">
        <v>30</v>
      </c>
      <c r="F146" s="7"/>
    </row>
    <row r="147" spans="1:6">
      <c r="A147" s="146" t="s">
        <v>873</v>
      </c>
      <c r="B147" s="75" t="s">
        <v>638</v>
      </c>
      <c r="C147" s="3" t="s">
        <v>87</v>
      </c>
      <c r="D147" s="71">
        <v>30</v>
      </c>
      <c r="F147" s="7"/>
    </row>
    <row r="148" spans="1:6">
      <c r="A148" s="146" t="s">
        <v>871</v>
      </c>
      <c r="B148" s="75" t="s">
        <v>639</v>
      </c>
      <c r="C148" s="3" t="s">
        <v>87</v>
      </c>
      <c r="D148" s="71">
        <v>15</v>
      </c>
      <c r="F148" s="7"/>
    </row>
    <row r="149" spans="1:6">
      <c r="A149" s="146" t="s">
        <v>863</v>
      </c>
      <c r="B149" s="75" t="s">
        <v>640</v>
      </c>
      <c r="C149" s="3" t="s">
        <v>87</v>
      </c>
      <c r="D149" s="71">
        <v>20</v>
      </c>
      <c r="F149" s="7"/>
    </row>
    <row r="150" spans="1:6">
      <c r="A150" s="146" t="s">
        <v>864</v>
      </c>
      <c r="B150" s="75" t="s">
        <v>641</v>
      </c>
      <c r="C150" s="3" t="s">
        <v>87</v>
      </c>
      <c r="D150" s="71">
        <v>20</v>
      </c>
      <c r="F150" s="7"/>
    </row>
    <row r="151" spans="1:6">
      <c r="A151" s="146" t="s">
        <v>865</v>
      </c>
      <c r="B151" s="75" t="s">
        <v>642</v>
      </c>
      <c r="C151" s="3" t="s">
        <v>87</v>
      </c>
      <c r="D151" s="71">
        <v>40</v>
      </c>
      <c r="F151" s="7"/>
    </row>
    <row r="152" spans="1:6" ht="15.75">
      <c r="A152" s="141" t="s">
        <v>520</v>
      </c>
      <c r="B152" s="684" t="s">
        <v>644</v>
      </c>
      <c r="C152" s="684"/>
      <c r="D152" s="684"/>
      <c r="F152" s="7"/>
    </row>
    <row r="153" spans="1:6">
      <c r="A153" s="77" t="s">
        <v>43</v>
      </c>
      <c r="B153" s="62" t="s">
        <v>645</v>
      </c>
      <c r="C153" s="3" t="s">
        <v>661</v>
      </c>
      <c r="D153" s="71">
        <v>6</v>
      </c>
      <c r="F153" s="7"/>
    </row>
    <row r="154" spans="1:6">
      <c r="A154" s="77" t="s">
        <v>44</v>
      </c>
      <c r="B154" s="62" t="s">
        <v>646</v>
      </c>
      <c r="C154" s="3" t="s">
        <v>662</v>
      </c>
      <c r="D154" s="71">
        <v>5</v>
      </c>
      <c r="F154" s="7"/>
    </row>
    <row r="155" spans="1:6">
      <c r="A155" s="77" t="s">
        <v>45</v>
      </c>
      <c r="B155" s="62" t="s">
        <v>647</v>
      </c>
      <c r="C155" s="3" t="s">
        <v>663</v>
      </c>
      <c r="D155" s="71">
        <v>0.2</v>
      </c>
      <c r="F155" s="7"/>
    </row>
    <row r="156" spans="1:6">
      <c r="A156" s="77" t="s">
        <v>286</v>
      </c>
      <c r="B156" s="62" t="s">
        <v>648</v>
      </c>
      <c r="C156" s="3" t="s">
        <v>662</v>
      </c>
      <c r="D156" s="71">
        <v>7</v>
      </c>
      <c r="F156" s="7"/>
    </row>
    <row r="157" spans="1:6">
      <c r="A157" s="77" t="s">
        <v>287</v>
      </c>
      <c r="B157" s="62" t="s">
        <v>649</v>
      </c>
      <c r="C157" s="3" t="s">
        <v>664</v>
      </c>
      <c r="D157" s="71">
        <v>10</v>
      </c>
      <c r="F157" s="7"/>
    </row>
    <row r="158" spans="1:6">
      <c r="A158" s="77" t="s">
        <v>288</v>
      </c>
      <c r="B158" s="62" t="s">
        <v>650</v>
      </c>
      <c r="C158" s="3" t="s">
        <v>665</v>
      </c>
      <c r="D158" s="71">
        <v>0.4</v>
      </c>
      <c r="F158" s="7"/>
    </row>
    <row r="159" spans="1:6">
      <c r="A159" s="77" t="s">
        <v>289</v>
      </c>
      <c r="B159" s="62" t="s">
        <v>651</v>
      </c>
      <c r="C159" s="3" t="s">
        <v>666</v>
      </c>
      <c r="D159" s="71">
        <v>3</v>
      </c>
      <c r="F159" s="7"/>
    </row>
    <row r="160" spans="1:6">
      <c r="A160" s="77" t="s">
        <v>290</v>
      </c>
      <c r="B160" s="62" t="s">
        <v>652</v>
      </c>
      <c r="C160" s="3" t="s">
        <v>666</v>
      </c>
      <c r="D160" s="71">
        <v>6</v>
      </c>
      <c r="F160" s="7"/>
    </row>
  </sheetData>
  <mergeCells count="19">
    <mergeCell ref="A94:D94"/>
    <mergeCell ref="A6:D6"/>
    <mergeCell ref="B9:D9"/>
    <mergeCell ref="B118:D118"/>
    <mergeCell ref="B125:D125"/>
    <mergeCell ref="B152:D152"/>
    <mergeCell ref="B27:D27"/>
    <mergeCell ref="B53:D53"/>
    <mergeCell ref="B59:D59"/>
    <mergeCell ref="B86:D86"/>
    <mergeCell ref="B103:D103"/>
    <mergeCell ref="B95:D95"/>
    <mergeCell ref="B96:D96"/>
    <mergeCell ref="B97:D97"/>
    <mergeCell ref="B98:D98"/>
    <mergeCell ref="B99:D99"/>
    <mergeCell ref="B100:D100"/>
    <mergeCell ref="B101:D101"/>
    <mergeCell ref="B102:D102"/>
  </mergeCells>
  <phoneticPr fontId="30" type="noConversion"/>
  <pageMargins left="0.7" right="0.7" top="0.75" bottom="0.75" header="0.3" footer="0.3"/>
  <pageSetup paperSize="9"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G128"/>
  <sheetViews>
    <sheetView zoomScaleNormal="100" workbookViewId="0">
      <pane ySplit="8" topLeftCell="A105" activePane="bottomLeft" state="frozen"/>
      <selection pane="bottomLeft" activeCell="D2" sqref="C2:F4"/>
    </sheetView>
  </sheetViews>
  <sheetFormatPr defaultRowHeight="15"/>
  <cols>
    <col min="1" max="1" width="12.140625" customWidth="1"/>
    <col min="2" max="2" width="71.42578125" customWidth="1"/>
    <col min="3" max="3" width="24.140625" customWidth="1"/>
    <col min="4" max="4" width="20.28515625" customWidth="1"/>
    <col min="5" max="5" width="11.7109375" customWidth="1"/>
    <col min="6" max="6" width="19" customWidth="1"/>
  </cols>
  <sheetData>
    <row r="1" spans="1:6">
      <c r="E1" s="539" t="s">
        <v>1164</v>
      </c>
      <c r="F1" s="539"/>
    </row>
    <row r="2" spans="1:6" ht="15" customHeight="1">
      <c r="C2" s="9"/>
      <c r="D2" s="539" t="s">
        <v>360</v>
      </c>
      <c r="E2" s="539"/>
      <c r="F2" s="539"/>
    </row>
    <row r="3" spans="1:6">
      <c r="C3" s="541" t="s">
        <v>1788</v>
      </c>
      <c r="D3" s="541"/>
      <c r="E3" s="541"/>
      <c r="F3" s="541"/>
    </row>
    <row r="4" spans="1:6">
      <c r="C4" s="541" t="s">
        <v>1787</v>
      </c>
      <c r="D4" s="541"/>
      <c r="E4" s="541"/>
      <c r="F4" s="541"/>
    </row>
    <row r="6" spans="1:6" ht="15.75">
      <c r="A6" s="662" t="s">
        <v>1188</v>
      </c>
      <c r="B6" s="662"/>
      <c r="C6" s="662"/>
      <c r="D6" s="662"/>
      <c r="E6" s="179"/>
      <c r="F6" s="179"/>
    </row>
    <row r="8" spans="1:6" ht="29.25">
      <c r="A8" s="45" t="s">
        <v>0</v>
      </c>
      <c r="B8" s="70" t="s">
        <v>1</v>
      </c>
      <c r="C8" s="70" t="s">
        <v>2</v>
      </c>
      <c r="D8" s="70" t="s">
        <v>362</v>
      </c>
      <c r="E8" s="70" t="s">
        <v>363</v>
      </c>
      <c r="F8" s="70" t="s">
        <v>999</v>
      </c>
    </row>
    <row r="9" spans="1:6" ht="15.75">
      <c r="A9" s="249" t="s">
        <v>3</v>
      </c>
      <c r="B9" s="698" t="s">
        <v>175</v>
      </c>
      <c r="C9" s="698"/>
      <c r="D9" s="663"/>
      <c r="E9" s="249"/>
      <c r="F9" s="249"/>
    </row>
    <row r="10" spans="1:6">
      <c r="A10" s="69" t="s">
        <v>4</v>
      </c>
      <c r="B10" s="62" t="s">
        <v>561</v>
      </c>
      <c r="C10" s="3" t="s">
        <v>87</v>
      </c>
      <c r="D10" s="178">
        <v>35</v>
      </c>
      <c r="E10" s="6">
        <f t="shared" ref="E10:E41" si="0">ROUND(D10*0.21,2)</f>
        <v>7.35</v>
      </c>
      <c r="F10" s="6">
        <f t="shared" ref="F10:F30" si="1">D10+E10</f>
        <v>42.35</v>
      </c>
    </row>
    <row r="11" spans="1:6">
      <c r="A11" s="69" t="s">
        <v>5</v>
      </c>
      <c r="B11" s="62" t="s">
        <v>562</v>
      </c>
      <c r="C11" s="3" t="s">
        <v>87</v>
      </c>
      <c r="D11" s="178">
        <v>50</v>
      </c>
      <c r="E11" s="6">
        <f t="shared" si="0"/>
        <v>10.5</v>
      </c>
      <c r="F11" s="6">
        <f t="shared" si="1"/>
        <v>60.5</v>
      </c>
    </row>
    <row r="12" spans="1:6">
      <c r="A12" s="69" t="s">
        <v>6</v>
      </c>
      <c r="B12" s="62" t="s">
        <v>563</v>
      </c>
      <c r="C12" s="3" t="s">
        <v>87</v>
      </c>
      <c r="D12" s="178">
        <v>17</v>
      </c>
      <c r="E12" s="6">
        <f t="shared" si="0"/>
        <v>3.57</v>
      </c>
      <c r="F12" s="6">
        <f t="shared" si="1"/>
        <v>20.57</v>
      </c>
    </row>
    <row r="13" spans="1:6">
      <c r="A13" s="69" t="s">
        <v>7</v>
      </c>
      <c r="B13" s="62" t="s">
        <v>564</v>
      </c>
      <c r="C13" s="3" t="s">
        <v>87</v>
      </c>
      <c r="D13" s="178">
        <v>8.5</v>
      </c>
      <c r="E13" s="6">
        <f t="shared" si="0"/>
        <v>1.79</v>
      </c>
      <c r="F13" s="6">
        <f t="shared" si="1"/>
        <v>10.29</v>
      </c>
    </row>
    <row r="14" spans="1:6" ht="30">
      <c r="A14" s="77" t="s">
        <v>135</v>
      </c>
      <c r="B14" s="62" t="s">
        <v>565</v>
      </c>
      <c r="C14" s="3" t="s">
        <v>87</v>
      </c>
      <c r="D14" s="180">
        <v>1</v>
      </c>
      <c r="E14" s="6">
        <f t="shared" si="0"/>
        <v>0.21</v>
      </c>
      <c r="F14" s="6">
        <f t="shared" si="1"/>
        <v>1.21</v>
      </c>
    </row>
    <row r="15" spans="1:6">
      <c r="A15" s="69" t="s">
        <v>416</v>
      </c>
      <c r="B15" s="62" t="s">
        <v>566</v>
      </c>
      <c r="C15" s="3" t="s">
        <v>87</v>
      </c>
      <c r="D15" s="178">
        <v>7</v>
      </c>
      <c r="E15" s="6">
        <f t="shared" si="0"/>
        <v>1.47</v>
      </c>
      <c r="F15" s="6">
        <f t="shared" si="1"/>
        <v>8.4700000000000006</v>
      </c>
    </row>
    <row r="16" spans="1:6">
      <c r="A16" s="69" t="s">
        <v>417</v>
      </c>
      <c r="B16" s="62" t="s">
        <v>567</v>
      </c>
      <c r="C16" s="3" t="s">
        <v>87</v>
      </c>
      <c r="D16" s="178">
        <v>3</v>
      </c>
      <c r="E16" s="6">
        <f t="shared" si="0"/>
        <v>0.63</v>
      </c>
      <c r="F16" s="6">
        <f t="shared" si="1"/>
        <v>3.63</v>
      </c>
    </row>
    <row r="17" spans="1:7">
      <c r="A17" s="69" t="s">
        <v>418</v>
      </c>
      <c r="B17" s="62" t="s">
        <v>568</v>
      </c>
      <c r="C17" s="3" t="s">
        <v>87</v>
      </c>
      <c r="D17" s="178">
        <v>7</v>
      </c>
      <c r="E17" s="6">
        <f t="shared" si="0"/>
        <v>1.47</v>
      </c>
      <c r="F17" s="6">
        <f t="shared" si="1"/>
        <v>8.4700000000000006</v>
      </c>
    </row>
    <row r="18" spans="1:7">
      <c r="A18" s="69" t="s">
        <v>419</v>
      </c>
      <c r="B18" s="62" t="s">
        <v>569</v>
      </c>
      <c r="C18" s="3" t="s">
        <v>993</v>
      </c>
      <c r="D18" s="178">
        <v>0.04</v>
      </c>
      <c r="E18" s="6">
        <f t="shared" si="0"/>
        <v>0.01</v>
      </c>
      <c r="F18" s="6">
        <f t="shared" si="1"/>
        <v>0.05</v>
      </c>
    </row>
    <row r="19" spans="1:7">
      <c r="A19" s="69" t="s">
        <v>420</v>
      </c>
      <c r="B19" s="62" t="s">
        <v>570</v>
      </c>
      <c r="C19" s="3" t="s">
        <v>87</v>
      </c>
      <c r="D19" s="178">
        <v>26</v>
      </c>
      <c r="E19" s="6">
        <f t="shared" si="0"/>
        <v>5.46</v>
      </c>
      <c r="F19" s="6">
        <f t="shared" si="1"/>
        <v>31.46</v>
      </c>
    </row>
    <row r="20" spans="1:7">
      <c r="A20" s="69" t="s">
        <v>421</v>
      </c>
      <c r="B20" s="62" t="s">
        <v>571</v>
      </c>
      <c r="C20" s="3" t="s">
        <v>87</v>
      </c>
      <c r="D20" s="178">
        <v>4</v>
      </c>
      <c r="E20" s="6">
        <f t="shared" si="0"/>
        <v>0.84</v>
      </c>
      <c r="F20" s="6">
        <f t="shared" si="1"/>
        <v>4.84</v>
      </c>
    </row>
    <row r="21" spans="1:7">
      <c r="A21" s="69" t="s">
        <v>422</v>
      </c>
      <c r="B21" s="67" t="s">
        <v>572</v>
      </c>
      <c r="C21" s="3" t="s">
        <v>87</v>
      </c>
      <c r="D21" s="180">
        <v>29</v>
      </c>
      <c r="E21" s="6">
        <f t="shared" si="0"/>
        <v>6.09</v>
      </c>
      <c r="F21" s="6">
        <f t="shared" si="1"/>
        <v>35.090000000000003</v>
      </c>
    </row>
    <row r="22" spans="1:7">
      <c r="A22" s="69" t="s">
        <v>1144</v>
      </c>
      <c r="B22" s="62" t="s">
        <v>573</v>
      </c>
      <c r="C22" s="3" t="s">
        <v>87</v>
      </c>
      <c r="D22" s="178">
        <v>7</v>
      </c>
      <c r="E22" s="6">
        <f t="shared" si="0"/>
        <v>1.47</v>
      </c>
      <c r="F22" s="6">
        <f t="shared" si="1"/>
        <v>8.4700000000000006</v>
      </c>
    </row>
    <row r="23" spans="1:7">
      <c r="A23" s="69" t="s">
        <v>1145</v>
      </c>
      <c r="B23" s="62" t="s">
        <v>573</v>
      </c>
      <c r="C23" s="3" t="s">
        <v>893</v>
      </c>
      <c r="D23" s="178">
        <v>35</v>
      </c>
      <c r="E23" s="6">
        <f t="shared" si="0"/>
        <v>7.35</v>
      </c>
      <c r="F23" s="6">
        <f t="shared" si="1"/>
        <v>42.35</v>
      </c>
    </row>
    <row r="24" spans="1:7">
      <c r="A24" s="77" t="s">
        <v>1146</v>
      </c>
      <c r="B24" s="67" t="s">
        <v>994</v>
      </c>
      <c r="C24" s="4" t="s">
        <v>996</v>
      </c>
      <c r="D24" s="269">
        <v>12</v>
      </c>
      <c r="E24" s="130">
        <f>ROUND(D24*0.21,2)</f>
        <v>2.52</v>
      </c>
      <c r="F24" s="130">
        <f>D24+E24</f>
        <v>14.52</v>
      </c>
      <c r="G24" s="265"/>
    </row>
    <row r="25" spans="1:7">
      <c r="A25" s="77" t="s">
        <v>1147</v>
      </c>
      <c r="B25" s="67" t="s">
        <v>995</v>
      </c>
      <c r="C25" s="4" t="s">
        <v>996</v>
      </c>
      <c r="D25" s="269">
        <v>10</v>
      </c>
      <c r="E25" s="130">
        <f>ROUND(D25*0.21,2)</f>
        <v>2.1</v>
      </c>
      <c r="F25" s="130">
        <f>D25+E25</f>
        <v>12.1</v>
      </c>
      <c r="G25" s="265"/>
    </row>
    <row r="26" spans="1:7">
      <c r="A26" s="69" t="s">
        <v>1148</v>
      </c>
      <c r="B26" s="62" t="s">
        <v>574</v>
      </c>
      <c r="C26" s="3" t="s">
        <v>944</v>
      </c>
      <c r="D26" s="178">
        <v>5</v>
      </c>
      <c r="E26" s="130">
        <f>ROUND(D26*0.12,2)</f>
        <v>0.6</v>
      </c>
      <c r="F26" s="6">
        <v>5.6</v>
      </c>
    </row>
    <row r="27" spans="1:7">
      <c r="A27" s="69" t="s">
        <v>1149</v>
      </c>
      <c r="B27" s="62" t="s">
        <v>817</v>
      </c>
      <c r="C27" s="3" t="s">
        <v>944</v>
      </c>
      <c r="D27" s="614" t="s">
        <v>818</v>
      </c>
      <c r="E27" s="615"/>
      <c r="F27" s="616"/>
    </row>
    <row r="28" spans="1:7">
      <c r="A28" s="69" t="s">
        <v>1150</v>
      </c>
      <c r="B28" s="62" t="s">
        <v>575</v>
      </c>
      <c r="C28" s="3" t="s">
        <v>100</v>
      </c>
      <c r="D28" s="178">
        <v>1.42</v>
      </c>
      <c r="E28" s="66">
        <f>ROUND(D28*0.12,2)</f>
        <v>0.17</v>
      </c>
      <c r="F28" s="6">
        <v>1.5899999999999999</v>
      </c>
    </row>
    <row r="29" spans="1:7">
      <c r="A29" s="69" t="s">
        <v>1151</v>
      </c>
      <c r="B29" s="62" t="s">
        <v>1194</v>
      </c>
      <c r="C29" s="3" t="s">
        <v>100</v>
      </c>
      <c r="D29" s="178">
        <v>0.14000000000000001</v>
      </c>
      <c r="E29" s="6">
        <f>ROUND(D29*0.12,2)</f>
        <v>0.02</v>
      </c>
      <c r="F29" s="37">
        <f>D29</f>
        <v>0.14000000000000001</v>
      </c>
    </row>
    <row r="30" spans="1:7">
      <c r="A30" s="69" t="s">
        <v>1152</v>
      </c>
      <c r="B30" s="62" t="s">
        <v>577</v>
      </c>
      <c r="C30" s="3" t="s">
        <v>370</v>
      </c>
      <c r="D30" s="178">
        <v>0.41</v>
      </c>
      <c r="E30" s="6">
        <f t="shared" si="0"/>
        <v>0.09</v>
      </c>
      <c r="F30" s="37">
        <f t="shared" si="1"/>
        <v>0.5</v>
      </c>
      <c r="G30" s="272"/>
    </row>
    <row r="31" spans="1:7">
      <c r="A31" s="69" t="s">
        <v>1154</v>
      </c>
      <c r="B31" s="143" t="s">
        <v>821</v>
      </c>
      <c r="C31" s="3" t="s">
        <v>370</v>
      </c>
      <c r="D31" s="614" t="s">
        <v>818</v>
      </c>
      <c r="E31" s="615"/>
      <c r="F31" s="616"/>
    </row>
    <row r="32" spans="1:7" ht="30">
      <c r="A32" s="69" t="s">
        <v>1153</v>
      </c>
      <c r="B32" s="62" t="s">
        <v>1342</v>
      </c>
      <c r="C32" s="3" t="s">
        <v>87</v>
      </c>
      <c r="D32" s="190">
        <v>7</v>
      </c>
      <c r="E32" s="325">
        <f t="shared" si="0"/>
        <v>1.47</v>
      </c>
      <c r="F32" s="325">
        <f>D32+E32</f>
        <v>8.4700000000000006</v>
      </c>
    </row>
    <row r="33" spans="1:7" ht="18">
      <c r="A33" s="69" t="s">
        <v>1336</v>
      </c>
      <c r="B33" s="324" t="s">
        <v>1339</v>
      </c>
      <c r="C33" s="3" t="s">
        <v>87</v>
      </c>
      <c r="D33" s="190">
        <v>14.05</v>
      </c>
      <c r="E33" s="325">
        <f t="shared" si="0"/>
        <v>2.95</v>
      </c>
      <c r="F33" s="185">
        <f t="shared" ref="F33:F35" si="2">D33+E33</f>
        <v>17</v>
      </c>
      <c r="G33" s="272"/>
    </row>
    <row r="34" spans="1:7" ht="36">
      <c r="A34" s="69" t="s">
        <v>1337</v>
      </c>
      <c r="B34" s="62" t="s">
        <v>1340</v>
      </c>
      <c r="C34" s="3" t="s">
        <v>87</v>
      </c>
      <c r="D34" s="190">
        <v>9.09</v>
      </c>
      <c r="E34" s="325">
        <f t="shared" si="0"/>
        <v>1.91</v>
      </c>
      <c r="F34" s="185">
        <f t="shared" si="2"/>
        <v>11</v>
      </c>
      <c r="G34" s="272"/>
    </row>
    <row r="35" spans="1:7" ht="36">
      <c r="A35" s="69" t="s">
        <v>1338</v>
      </c>
      <c r="B35" s="62" t="s">
        <v>1341</v>
      </c>
      <c r="C35" s="3" t="s">
        <v>87</v>
      </c>
      <c r="D35" s="190">
        <v>9.92</v>
      </c>
      <c r="E35" s="325">
        <f t="shared" si="0"/>
        <v>2.08</v>
      </c>
      <c r="F35" s="185">
        <f t="shared" si="2"/>
        <v>12</v>
      </c>
      <c r="G35" s="272"/>
    </row>
    <row r="36" spans="1:7" ht="15" customHeight="1">
      <c r="A36" s="249" t="s">
        <v>102</v>
      </c>
      <c r="B36" s="699" t="s">
        <v>592</v>
      </c>
      <c r="C36" s="699"/>
      <c r="D36" s="700"/>
      <c r="E36" s="212"/>
      <c r="F36" s="212"/>
    </row>
    <row r="37" spans="1:7">
      <c r="A37" s="69" t="s">
        <v>56</v>
      </c>
      <c r="B37" s="62" t="s">
        <v>579</v>
      </c>
      <c r="C37" s="3"/>
      <c r="D37" s="178">
        <v>4</v>
      </c>
      <c r="E37" s="6">
        <f t="shared" si="0"/>
        <v>0.84</v>
      </c>
      <c r="F37" s="6">
        <f>D37+E37</f>
        <v>4.84</v>
      </c>
    </row>
    <row r="38" spans="1:7">
      <c r="A38" s="69" t="s">
        <v>59</v>
      </c>
      <c r="B38" s="62" t="s">
        <v>580</v>
      </c>
      <c r="C38" s="3" t="s">
        <v>172</v>
      </c>
      <c r="D38" s="178">
        <v>3</v>
      </c>
      <c r="E38" s="6">
        <f t="shared" si="0"/>
        <v>0.63</v>
      </c>
      <c r="F38" s="6">
        <f>D38+E38</f>
        <v>3.63</v>
      </c>
    </row>
    <row r="39" spans="1:7">
      <c r="A39" s="69" t="s">
        <v>136</v>
      </c>
      <c r="B39" s="62" t="s">
        <v>581</v>
      </c>
      <c r="C39" s="3" t="s">
        <v>893</v>
      </c>
      <c r="D39" s="178">
        <v>4</v>
      </c>
      <c r="E39" s="6">
        <f t="shared" si="0"/>
        <v>0.84</v>
      </c>
      <c r="F39" s="6">
        <f>D39+E39</f>
        <v>4.84</v>
      </c>
    </row>
    <row r="40" spans="1:7">
      <c r="A40" s="69" t="s">
        <v>111</v>
      </c>
      <c r="B40" s="62" t="s">
        <v>582</v>
      </c>
      <c r="C40" s="3"/>
      <c r="D40" s="178">
        <v>4</v>
      </c>
      <c r="E40" s="6">
        <f t="shared" si="0"/>
        <v>0.84</v>
      </c>
      <c r="F40" s="6">
        <f>D40+E40</f>
        <v>4.84</v>
      </c>
    </row>
    <row r="41" spans="1:7">
      <c r="A41" s="69" t="s">
        <v>112</v>
      </c>
      <c r="B41" s="62" t="s">
        <v>583</v>
      </c>
      <c r="C41" s="3" t="s">
        <v>172</v>
      </c>
      <c r="D41" s="37">
        <v>3</v>
      </c>
      <c r="E41" s="6">
        <f t="shared" si="0"/>
        <v>0.63</v>
      </c>
      <c r="F41" s="6">
        <f>D41+E41</f>
        <v>3.63</v>
      </c>
    </row>
    <row r="42" spans="1:7" ht="15.75">
      <c r="A42" s="249" t="s">
        <v>103</v>
      </c>
      <c r="B42" s="697" t="s">
        <v>604</v>
      </c>
      <c r="C42" s="697"/>
      <c r="D42" s="536"/>
      <c r="E42" s="258"/>
      <c r="F42" s="258"/>
    </row>
    <row r="43" spans="1:7">
      <c r="A43" s="77" t="s">
        <v>62</v>
      </c>
      <c r="B43" s="62" t="s">
        <v>506</v>
      </c>
      <c r="C43" s="3" t="s">
        <v>653</v>
      </c>
      <c r="D43" s="180">
        <f t="shared" ref="D43:D48" si="3">F43/1.21</f>
        <v>4.9586776859504136</v>
      </c>
      <c r="E43" s="71">
        <f t="shared" ref="E43:E48" si="4">D43*0.21</f>
        <v>1.0413223140495869</v>
      </c>
      <c r="F43" s="71">
        <v>6</v>
      </c>
    </row>
    <row r="44" spans="1:7">
      <c r="A44" s="77" t="s">
        <v>63</v>
      </c>
      <c r="B44" s="62" t="s">
        <v>605</v>
      </c>
      <c r="C44" s="3" t="s">
        <v>653</v>
      </c>
      <c r="D44" s="180">
        <f t="shared" si="3"/>
        <v>2.4793388429752068</v>
      </c>
      <c r="E44" s="71">
        <f t="shared" si="4"/>
        <v>0.52066115702479343</v>
      </c>
      <c r="F44" s="71">
        <v>3</v>
      </c>
    </row>
    <row r="45" spans="1:7" ht="15.75">
      <c r="A45" s="77" t="s">
        <v>117</v>
      </c>
      <c r="B45" s="62" t="s">
        <v>606</v>
      </c>
      <c r="C45" s="3" t="s">
        <v>654</v>
      </c>
      <c r="D45" s="180">
        <f t="shared" si="3"/>
        <v>8.2644628099173563</v>
      </c>
      <c r="E45" s="71">
        <f t="shared" si="4"/>
        <v>1.7355371900826448</v>
      </c>
      <c r="F45" s="71">
        <v>10</v>
      </c>
    </row>
    <row r="46" spans="1:7" ht="50.25" customHeight="1">
      <c r="A46" s="77" t="s">
        <v>119</v>
      </c>
      <c r="B46" s="62" t="s">
        <v>607</v>
      </c>
      <c r="C46" s="4" t="s">
        <v>654</v>
      </c>
      <c r="D46" s="180">
        <f t="shared" si="3"/>
        <v>7.0247933884297522</v>
      </c>
      <c r="E46" s="71">
        <f t="shared" si="4"/>
        <v>1.475206611570248</v>
      </c>
      <c r="F46" s="71">
        <v>8.5</v>
      </c>
    </row>
    <row r="47" spans="1:7">
      <c r="A47" s="77" t="s">
        <v>151</v>
      </c>
      <c r="B47" s="62" t="s">
        <v>608</v>
      </c>
      <c r="C47" s="3" t="s">
        <v>653</v>
      </c>
      <c r="D47" s="180">
        <f t="shared" si="3"/>
        <v>2.0661157024793391</v>
      </c>
      <c r="E47" s="71">
        <f t="shared" si="4"/>
        <v>0.43388429752066121</v>
      </c>
      <c r="F47" s="71">
        <v>2.5</v>
      </c>
    </row>
    <row r="48" spans="1:7">
      <c r="A48" s="77" t="s">
        <v>205</v>
      </c>
      <c r="B48" s="143" t="s">
        <v>609</v>
      </c>
      <c r="C48" s="144" t="s">
        <v>653</v>
      </c>
      <c r="D48" s="180">
        <f t="shared" si="3"/>
        <v>4.1322314049586781</v>
      </c>
      <c r="E48" s="71">
        <f t="shared" si="4"/>
        <v>0.86776859504132242</v>
      </c>
      <c r="F48" s="71">
        <v>5</v>
      </c>
    </row>
    <row r="49" spans="1:7" ht="30">
      <c r="A49" s="189" t="s">
        <v>206</v>
      </c>
      <c r="B49" s="86" t="s">
        <v>1116</v>
      </c>
      <c r="C49" s="3" t="s">
        <v>162</v>
      </c>
      <c r="D49" s="614" t="s">
        <v>818</v>
      </c>
      <c r="E49" s="615"/>
      <c r="F49" s="616"/>
    </row>
    <row r="50" spans="1:7">
      <c r="A50" s="691" t="s">
        <v>1047</v>
      </c>
      <c r="B50" s="692"/>
      <c r="C50" s="692"/>
      <c r="D50" s="693"/>
      <c r="E50" s="174"/>
      <c r="F50" s="191"/>
    </row>
    <row r="51" spans="1:7">
      <c r="A51" s="194"/>
      <c r="B51" s="701" t="s">
        <v>878</v>
      </c>
      <c r="C51" s="702"/>
      <c r="D51" s="702"/>
      <c r="E51" s="702"/>
      <c r="F51" s="703"/>
    </row>
    <row r="52" spans="1:7">
      <c r="A52" s="194"/>
      <c r="B52" s="701" t="s">
        <v>881</v>
      </c>
      <c r="C52" s="702"/>
      <c r="D52" s="702"/>
      <c r="E52" s="702"/>
      <c r="F52" s="703"/>
    </row>
    <row r="53" spans="1:7" ht="27.75" customHeight="1">
      <c r="A53" s="194"/>
      <c r="B53" s="707" t="s">
        <v>882</v>
      </c>
      <c r="C53" s="708"/>
      <c r="D53" s="708"/>
      <c r="E53" s="708"/>
      <c r="F53" s="709"/>
    </row>
    <row r="54" spans="1:7">
      <c r="A54" s="194"/>
      <c r="B54" s="701" t="s">
        <v>883</v>
      </c>
      <c r="C54" s="702"/>
      <c r="D54" s="702"/>
      <c r="E54" s="702"/>
      <c r="F54" s="703"/>
    </row>
    <row r="55" spans="1:7">
      <c r="A55" s="194"/>
      <c r="B55" s="701" t="s">
        <v>884</v>
      </c>
      <c r="C55" s="702"/>
      <c r="D55" s="702"/>
      <c r="E55" s="702"/>
      <c r="F55" s="703"/>
    </row>
    <row r="56" spans="1:7">
      <c r="A56" s="194"/>
      <c r="B56" s="701" t="s">
        <v>885</v>
      </c>
      <c r="C56" s="702"/>
      <c r="D56" s="702"/>
      <c r="E56" s="702"/>
      <c r="F56" s="703"/>
    </row>
    <row r="57" spans="1:7">
      <c r="A57" s="704" t="s">
        <v>886</v>
      </c>
      <c r="B57" s="705"/>
      <c r="C57" s="705"/>
      <c r="D57" s="705"/>
      <c r="E57" s="705"/>
      <c r="F57" s="706"/>
    </row>
    <row r="58" spans="1:7">
      <c r="A58" s="704" t="s">
        <v>887</v>
      </c>
      <c r="B58" s="705"/>
      <c r="C58" s="705"/>
      <c r="D58" s="705"/>
      <c r="E58" s="705"/>
      <c r="F58" s="706"/>
    </row>
    <row r="59" spans="1:7" ht="15.75">
      <c r="A59" s="253" t="s">
        <v>104</v>
      </c>
      <c r="B59" s="697" t="s">
        <v>610</v>
      </c>
      <c r="C59" s="697"/>
      <c r="D59" s="536"/>
      <c r="E59" s="258"/>
      <c r="F59" s="258"/>
    </row>
    <row r="60" spans="1:7" ht="31.5" customHeight="1">
      <c r="A60" s="77" t="s">
        <v>64</v>
      </c>
      <c r="B60" s="62" t="s">
        <v>655</v>
      </c>
      <c r="C60" s="3"/>
      <c r="D60" s="270"/>
      <c r="E60" s="225"/>
      <c r="F60" s="225"/>
      <c r="G60" s="265"/>
    </row>
    <row r="61" spans="1:7">
      <c r="A61" s="146" t="s">
        <v>395</v>
      </c>
      <c r="B61" s="75" t="s">
        <v>611</v>
      </c>
      <c r="C61" s="3" t="s">
        <v>656</v>
      </c>
      <c r="D61" s="269">
        <f>F61/1.21</f>
        <v>1.6528925619834711</v>
      </c>
      <c r="E61" s="66">
        <f t="shared" ref="E61:E80" si="5">ROUND(D61*0.21,2)</f>
        <v>0.35</v>
      </c>
      <c r="F61" s="35">
        <v>2</v>
      </c>
      <c r="G61" s="265"/>
    </row>
    <row r="62" spans="1:7">
      <c r="A62" s="146" t="s">
        <v>397</v>
      </c>
      <c r="B62" s="75" t="s">
        <v>612</v>
      </c>
      <c r="C62" s="3" t="s">
        <v>656</v>
      </c>
      <c r="D62" s="269">
        <f t="shared" ref="D62:D73" si="6">F62/1.21</f>
        <v>2.0661157024793391</v>
      </c>
      <c r="E62" s="66">
        <f t="shared" si="5"/>
        <v>0.43</v>
      </c>
      <c r="F62" s="35">
        <v>2.5</v>
      </c>
      <c r="G62" s="265"/>
    </row>
    <row r="63" spans="1:7" ht="15.75">
      <c r="A63" s="146" t="s">
        <v>396</v>
      </c>
      <c r="B63" s="147" t="s">
        <v>613</v>
      </c>
      <c r="C63" s="144" t="s">
        <v>657</v>
      </c>
      <c r="D63" s="269">
        <f t="shared" si="6"/>
        <v>20.66115702479339</v>
      </c>
      <c r="E63" s="66">
        <f t="shared" si="5"/>
        <v>4.34</v>
      </c>
      <c r="F63" s="35">
        <v>25</v>
      </c>
      <c r="G63" s="265"/>
    </row>
    <row r="64" spans="1:7" ht="15.75">
      <c r="A64" s="146" t="s">
        <v>913</v>
      </c>
      <c r="B64" s="75" t="s">
        <v>614</v>
      </c>
      <c r="C64" s="3" t="s">
        <v>657</v>
      </c>
      <c r="D64" s="269">
        <f t="shared" si="6"/>
        <v>24.793388429752067</v>
      </c>
      <c r="E64" s="130">
        <f t="shared" si="5"/>
        <v>5.21</v>
      </c>
      <c r="F64" s="35">
        <v>30</v>
      </c>
      <c r="G64" s="265"/>
    </row>
    <row r="65" spans="1:7" ht="15.75">
      <c r="A65" s="146" t="s">
        <v>914</v>
      </c>
      <c r="B65" s="75" t="s">
        <v>615</v>
      </c>
      <c r="C65" s="3" t="s">
        <v>657</v>
      </c>
      <c r="D65" s="269">
        <f t="shared" si="6"/>
        <v>33.057851239669425</v>
      </c>
      <c r="E65" s="130">
        <f t="shared" si="5"/>
        <v>6.94</v>
      </c>
      <c r="F65" s="35">
        <v>40</v>
      </c>
      <c r="G65" s="265"/>
    </row>
    <row r="66" spans="1:7" ht="15.75">
      <c r="A66" s="146" t="s">
        <v>915</v>
      </c>
      <c r="B66" s="75" t="s">
        <v>616</v>
      </c>
      <c r="C66" s="3" t="s">
        <v>657</v>
      </c>
      <c r="D66" s="269">
        <f t="shared" si="6"/>
        <v>49.586776859504134</v>
      </c>
      <c r="E66" s="66">
        <f t="shared" si="5"/>
        <v>10.41</v>
      </c>
      <c r="F66" s="35">
        <v>60</v>
      </c>
      <c r="G66" s="265"/>
    </row>
    <row r="67" spans="1:7" ht="16.5" customHeight="1">
      <c r="A67" s="77" t="s">
        <v>65</v>
      </c>
      <c r="B67" s="69" t="s">
        <v>617</v>
      </c>
      <c r="C67" s="62"/>
      <c r="D67" s="269"/>
      <c r="E67" s="86"/>
      <c r="F67" s="86"/>
      <c r="G67" s="265"/>
    </row>
    <row r="68" spans="1:7">
      <c r="A68" s="146" t="s">
        <v>449</v>
      </c>
      <c r="B68" s="75" t="s">
        <v>618</v>
      </c>
      <c r="C68" s="3" t="s">
        <v>656</v>
      </c>
      <c r="D68" s="269">
        <f t="shared" si="6"/>
        <v>2.4793388429752068</v>
      </c>
      <c r="E68" s="66">
        <f t="shared" si="5"/>
        <v>0.52</v>
      </c>
      <c r="F68" s="35">
        <v>3</v>
      </c>
      <c r="G68" s="265"/>
    </row>
    <row r="69" spans="1:7">
      <c r="A69" s="146" t="s">
        <v>450</v>
      </c>
      <c r="B69" s="75" t="s">
        <v>612</v>
      </c>
      <c r="C69" s="3" t="s">
        <v>656</v>
      </c>
      <c r="D69" s="269">
        <f t="shared" si="6"/>
        <v>2.8925619834710745</v>
      </c>
      <c r="E69" s="66">
        <f t="shared" si="5"/>
        <v>0.61</v>
      </c>
      <c r="F69" s="35">
        <v>3.5</v>
      </c>
      <c r="G69" s="265"/>
    </row>
    <row r="70" spans="1:7" ht="15.75">
      <c r="A70" s="146" t="s">
        <v>933</v>
      </c>
      <c r="B70" s="75" t="s">
        <v>619</v>
      </c>
      <c r="C70" s="3" t="s">
        <v>657</v>
      </c>
      <c r="D70" s="269">
        <f t="shared" si="6"/>
        <v>24.793388429752067</v>
      </c>
      <c r="E70" s="130">
        <f t="shared" si="5"/>
        <v>5.21</v>
      </c>
      <c r="F70" s="35">
        <v>30</v>
      </c>
      <c r="G70" s="265"/>
    </row>
    <row r="71" spans="1:7" ht="15.75">
      <c r="A71" s="146" t="s">
        <v>451</v>
      </c>
      <c r="B71" s="75" t="s">
        <v>614</v>
      </c>
      <c r="C71" s="3" t="s">
        <v>657</v>
      </c>
      <c r="D71" s="269">
        <f t="shared" si="6"/>
        <v>28.925619834710744</v>
      </c>
      <c r="E71" s="66">
        <f t="shared" si="5"/>
        <v>6.07</v>
      </c>
      <c r="F71" s="35">
        <v>35</v>
      </c>
      <c r="G71" s="265"/>
    </row>
    <row r="72" spans="1:7" ht="15.75">
      <c r="A72" s="146" t="s">
        <v>452</v>
      </c>
      <c r="B72" s="75" t="s">
        <v>620</v>
      </c>
      <c r="C72" s="3" t="s">
        <v>657</v>
      </c>
      <c r="D72" s="269">
        <f t="shared" si="6"/>
        <v>41.32231404958678</v>
      </c>
      <c r="E72" s="66">
        <f t="shared" si="5"/>
        <v>8.68</v>
      </c>
      <c r="F72" s="35">
        <v>50</v>
      </c>
      <c r="G72" s="265"/>
    </row>
    <row r="73" spans="1:7" ht="15.75">
      <c r="A73" s="146" t="s">
        <v>453</v>
      </c>
      <c r="B73" s="75" t="s">
        <v>616</v>
      </c>
      <c r="C73" s="3" t="s">
        <v>657</v>
      </c>
      <c r="D73" s="269">
        <f t="shared" si="6"/>
        <v>57.851239669421489</v>
      </c>
      <c r="E73" s="66">
        <f t="shared" si="5"/>
        <v>12.15</v>
      </c>
      <c r="F73" s="35">
        <v>70</v>
      </c>
      <c r="G73" s="265"/>
    </row>
    <row r="74" spans="1:7" ht="15.75">
      <c r="A74" s="253" t="s">
        <v>105</v>
      </c>
      <c r="B74" s="697" t="s">
        <v>621</v>
      </c>
      <c r="C74" s="697"/>
      <c r="D74" s="536"/>
      <c r="E74" s="258"/>
      <c r="F74" s="258"/>
      <c r="G74" s="265"/>
    </row>
    <row r="75" spans="1:7">
      <c r="A75" s="77" t="s">
        <v>9</v>
      </c>
      <c r="B75" s="62" t="s">
        <v>622</v>
      </c>
      <c r="C75" s="3" t="s">
        <v>658</v>
      </c>
      <c r="D75" s="269">
        <f t="shared" ref="D75:D80" si="7">F75/1.21</f>
        <v>2.0661157024793391</v>
      </c>
      <c r="E75" s="35">
        <f t="shared" si="5"/>
        <v>0.43</v>
      </c>
      <c r="F75" s="35">
        <v>2.5</v>
      </c>
      <c r="G75" s="265"/>
    </row>
    <row r="76" spans="1:7">
      <c r="A76" s="77" t="s">
        <v>11</v>
      </c>
      <c r="B76" s="62" t="s">
        <v>623</v>
      </c>
      <c r="C76" s="3" t="s">
        <v>658</v>
      </c>
      <c r="D76" s="269">
        <f t="shared" si="7"/>
        <v>1.6528925619834711</v>
      </c>
      <c r="E76" s="35">
        <f t="shared" si="5"/>
        <v>0.35</v>
      </c>
      <c r="F76" s="35">
        <v>2</v>
      </c>
      <c r="G76" s="265"/>
    </row>
    <row r="77" spans="1:7">
      <c r="A77" s="77" t="s">
        <v>123</v>
      </c>
      <c r="B77" s="62" t="s">
        <v>624</v>
      </c>
      <c r="C77" s="3" t="s">
        <v>653</v>
      </c>
      <c r="D77" s="269">
        <f t="shared" si="7"/>
        <v>1.6528925619834711</v>
      </c>
      <c r="E77" s="35">
        <f t="shared" si="5"/>
        <v>0.35</v>
      </c>
      <c r="F77" s="35">
        <v>2</v>
      </c>
      <c r="G77" s="265"/>
    </row>
    <row r="78" spans="1:7">
      <c r="A78" s="77" t="s">
        <v>124</v>
      </c>
      <c r="B78" s="62" t="s">
        <v>625</v>
      </c>
      <c r="C78" s="3" t="s">
        <v>659</v>
      </c>
      <c r="D78" s="269">
        <f t="shared" si="7"/>
        <v>0.82644628099173556</v>
      </c>
      <c r="E78" s="35">
        <f t="shared" si="5"/>
        <v>0.17</v>
      </c>
      <c r="F78" s="35">
        <v>1</v>
      </c>
      <c r="G78" s="265"/>
    </row>
    <row r="79" spans="1:7">
      <c r="A79" s="77" t="s">
        <v>125</v>
      </c>
      <c r="B79" s="62" t="s">
        <v>626</v>
      </c>
      <c r="C79" s="3" t="s">
        <v>660</v>
      </c>
      <c r="D79" s="269">
        <f t="shared" si="7"/>
        <v>2.4793388429752068</v>
      </c>
      <c r="E79" s="35">
        <f t="shared" si="5"/>
        <v>0.52</v>
      </c>
      <c r="F79" s="35">
        <v>3</v>
      </c>
      <c r="G79" s="265"/>
    </row>
    <row r="80" spans="1:7" ht="30">
      <c r="A80" s="77" t="s">
        <v>127</v>
      </c>
      <c r="B80" s="62" t="s">
        <v>627</v>
      </c>
      <c r="C80" s="3" t="s">
        <v>628</v>
      </c>
      <c r="D80" s="269">
        <f t="shared" si="7"/>
        <v>24.793388429752067</v>
      </c>
      <c r="E80" s="35">
        <f t="shared" si="5"/>
        <v>5.21</v>
      </c>
      <c r="F80" s="35">
        <v>30</v>
      </c>
      <c r="G80" s="265"/>
    </row>
    <row r="81" spans="1:7" ht="15.75">
      <c r="A81" s="253" t="s">
        <v>402</v>
      </c>
      <c r="B81" s="697" t="s">
        <v>629</v>
      </c>
      <c r="C81" s="697"/>
      <c r="D81" s="536"/>
      <c r="E81" s="259"/>
      <c r="F81" s="258"/>
      <c r="G81" s="265"/>
    </row>
    <row r="82" spans="1:7">
      <c r="A82" s="77" t="s">
        <v>13</v>
      </c>
      <c r="B82" s="62" t="s">
        <v>630</v>
      </c>
      <c r="C82" s="3"/>
      <c r="D82" s="270"/>
      <c r="E82" s="271"/>
      <c r="F82" s="225"/>
      <c r="G82" s="265"/>
    </row>
    <row r="83" spans="1:7">
      <c r="A83" s="146" t="s">
        <v>403</v>
      </c>
      <c r="B83" s="75" t="s">
        <v>631</v>
      </c>
      <c r="C83" s="3" t="s">
        <v>87</v>
      </c>
      <c r="D83" s="269">
        <f>F83/1.21</f>
        <v>41.32231404958678</v>
      </c>
      <c r="E83" s="130">
        <f t="shared" ref="E83:E94" si="8">ROUND(D83*0.21,2)</f>
        <v>8.68</v>
      </c>
      <c r="F83" s="35">
        <v>50</v>
      </c>
      <c r="G83" s="265"/>
    </row>
    <row r="84" spans="1:7">
      <c r="A84" s="146" t="s">
        <v>404</v>
      </c>
      <c r="B84" s="75" t="s">
        <v>632</v>
      </c>
      <c r="C84" s="3" t="s">
        <v>87</v>
      </c>
      <c r="D84" s="269">
        <f t="shared" ref="D84:D107" si="9">F84/1.21</f>
        <v>41.32231404958678</v>
      </c>
      <c r="E84" s="130">
        <f t="shared" si="8"/>
        <v>8.68</v>
      </c>
      <c r="F84" s="35">
        <v>50</v>
      </c>
      <c r="G84" s="265"/>
    </row>
    <row r="85" spans="1:7">
      <c r="A85" s="146" t="s">
        <v>667</v>
      </c>
      <c r="B85" s="147" t="s">
        <v>633</v>
      </c>
      <c r="C85" s="144" t="s">
        <v>87</v>
      </c>
      <c r="D85" s="269">
        <f t="shared" si="9"/>
        <v>57.851239669421489</v>
      </c>
      <c r="E85" s="130">
        <f t="shared" si="8"/>
        <v>12.15</v>
      </c>
      <c r="F85" s="35">
        <v>70</v>
      </c>
      <c r="G85" s="265"/>
    </row>
    <row r="86" spans="1:7">
      <c r="A86" s="146" t="s">
        <v>1155</v>
      </c>
      <c r="B86" s="147" t="s">
        <v>634</v>
      </c>
      <c r="C86" s="144" t="s">
        <v>87</v>
      </c>
      <c r="D86" s="269">
        <f t="shared" si="9"/>
        <v>41.32231404958678</v>
      </c>
      <c r="E86" s="130">
        <f t="shared" si="8"/>
        <v>8.68</v>
      </c>
      <c r="F86" s="35">
        <v>50</v>
      </c>
      <c r="G86" s="265"/>
    </row>
    <row r="87" spans="1:7">
      <c r="A87" s="146" t="s">
        <v>1156</v>
      </c>
      <c r="B87" s="147" t="s">
        <v>635</v>
      </c>
      <c r="C87" s="144" t="s">
        <v>87</v>
      </c>
      <c r="D87" s="269">
        <f t="shared" si="9"/>
        <v>33.057851239669425</v>
      </c>
      <c r="E87" s="130">
        <f t="shared" si="8"/>
        <v>6.94</v>
      </c>
      <c r="F87" s="35">
        <v>40</v>
      </c>
      <c r="G87" s="265"/>
    </row>
    <row r="88" spans="1:7">
      <c r="A88" s="146" t="s">
        <v>1157</v>
      </c>
      <c r="B88" s="147" t="s">
        <v>636</v>
      </c>
      <c r="C88" s="144" t="s">
        <v>87</v>
      </c>
      <c r="D88" s="269">
        <f t="shared" si="9"/>
        <v>33.057851239669425</v>
      </c>
      <c r="E88" s="130">
        <f t="shared" si="8"/>
        <v>6.94</v>
      </c>
      <c r="F88" s="35">
        <v>40</v>
      </c>
      <c r="G88" s="265"/>
    </row>
    <row r="89" spans="1:7">
      <c r="A89" s="146" t="s">
        <v>1695</v>
      </c>
      <c r="B89" s="147" t="s">
        <v>637</v>
      </c>
      <c r="C89" s="144" t="s">
        <v>87</v>
      </c>
      <c r="D89" s="269">
        <f t="shared" si="9"/>
        <v>33.057851239669425</v>
      </c>
      <c r="E89" s="130">
        <f t="shared" si="8"/>
        <v>6.94</v>
      </c>
      <c r="F89" s="35">
        <v>40</v>
      </c>
      <c r="G89" s="265"/>
    </row>
    <row r="90" spans="1:7">
      <c r="A90" s="146" t="s">
        <v>1696</v>
      </c>
      <c r="B90" s="147" t="s">
        <v>638</v>
      </c>
      <c r="C90" s="144" t="s">
        <v>87</v>
      </c>
      <c r="D90" s="269">
        <f t="shared" si="9"/>
        <v>28.925619834710744</v>
      </c>
      <c r="E90" s="130">
        <f t="shared" si="8"/>
        <v>6.07</v>
      </c>
      <c r="F90" s="35">
        <v>35</v>
      </c>
      <c r="G90" s="265"/>
    </row>
    <row r="91" spans="1:7">
      <c r="A91" s="146" t="s">
        <v>1697</v>
      </c>
      <c r="B91" s="147" t="s">
        <v>639</v>
      </c>
      <c r="C91" s="144" t="s">
        <v>87</v>
      </c>
      <c r="D91" s="269">
        <f t="shared" si="9"/>
        <v>20.66115702479339</v>
      </c>
      <c r="E91" s="130">
        <f t="shared" si="8"/>
        <v>4.34</v>
      </c>
      <c r="F91" s="35">
        <v>25</v>
      </c>
      <c r="G91" s="265"/>
    </row>
    <row r="92" spans="1:7">
      <c r="A92" s="146" t="s">
        <v>1701</v>
      </c>
      <c r="B92" s="147" t="s">
        <v>640</v>
      </c>
      <c r="C92" s="144" t="s">
        <v>87</v>
      </c>
      <c r="D92" s="269">
        <f t="shared" si="9"/>
        <v>24.793388429752067</v>
      </c>
      <c r="E92" s="130">
        <f t="shared" si="8"/>
        <v>5.21</v>
      </c>
      <c r="F92" s="35">
        <v>30</v>
      </c>
      <c r="G92" s="265"/>
    </row>
    <row r="93" spans="1:7">
      <c r="A93" s="146" t="s">
        <v>1702</v>
      </c>
      <c r="B93" s="147" t="s">
        <v>641</v>
      </c>
      <c r="C93" s="144" t="s">
        <v>87</v>
      </c>
      <c r="D93" s="269">
        <f t="shared" si="9"/>
        <v>24.793388429752067</v>
      </c>
      <c r="E93" s="130">
        <f t="shared" si="8"/>
        <v>5.21</v>
      </c>
      <c r="F93" s="35">
        <v>30</v>
      </c>
      <c r="G93" s="265"/>
    </row>
    <row r="94" spans="1:7">
      <c r="A94" s="146" t="s">
        <v>1703</v>
      </c>
      <c r="B94" s="147" t="s">
        <v>642</v>
      </c>
      <c r="C94" s="144" t="s">
        <v>87</v>
      </c>
      <c r="D94" s="269">
        <f t="shared" si="9"/>
        <v>41.32231404958678</v>
      </c>
      <c r="E94" s="130">
        <f t="shared" si="8"/>
        <v>8.68</v>
      </c>
      <c r="F94" s="35">
        <v>50</v>
      </c>
      <c r="G94" s="265"/>
    </row>
    <row r="95" spans="1:7">
      <c r="A95" s="77" t="s">
        <v>15</v>
      </c>
      <c r="B95" s="62" t="s">
        <v>643</v>
      </c>
      <c r="C95" s="3"/>
      <c r="D95" s="269"/>
      <c r="E95" s="35"/>
      <c r="F95" s="35"/>
      <c r="G95" s="265"/>
    </row>
    <row r="96" spans="1:7">
      <c r="A96" s="146" t="s">
        <v>405</v>
      </c>
      <c r="B96" s="75" t="s">
        <v>631</v>
      </c>
      <c r="C96" s="3" t="s">
        <v>87</v>
      </c>
      <c r="D96" s="269">
        <f t="shared" si="9"/>
        <v>33.057851239669425</v>
      </c>
      <c r="E96" s="130">
        <f t="shared" ref="E96:E116" si="10">ROUND(D96*0.21,2)</f>
        <v>6.94</v>
      </c>
      <c r="F96" s="35">
        <v>40</v>
      </c>
      <c r="G96" s="265"/>
    </row>
    <row r="97" spans="1:7">
      <c r="A97" s="146" t="s">
        <v>1158</v>
      </c>
      <c r="B97" s="75" t="s">
        <v>632</v>
      </c>
      <c r="C97" s="3" t="s">
        <v>87</v>
      </c>
      <c r="D97" s="269">
        <f t="shared" si="9"/>
        <v>33.057851239669425</v>
      </c>
      <c r="E97" s="130">
        <f t="shared" si="10"/>
        <v>6.94</v>
      </c>
      <c r="F97" s="35">
        <v>40</v>
      </c>
      <c r="G97" s="265"/>
    </row>
    <row r="98" spans="1:7">
      <c r="A98" s="146" t="s">
        <v>1159</v>
      </c>
      <c r="B98" s="75" t="s">
        <v>633</v>
      </c>
      <c r="C98" s="3" t="s">
        <v>87</v>
      </c>
      <c r="D98" s="269">
        <f t="shared" si="9"/>
        <v>49.586776859504134</v>
      </c>
      <c r="E98" s="130">
        <f t="shared" si="10"/>
        <v>10.41</v>
      </c>
      <c r="F98" s="35">
        <v>60</v>
      </c>
      <c r="G98" s="265"/>
    </row>
    <row r="99" spans="1:7">
      <c r="A99" s="146" t="s">
        <v>1160</v>
      </c>
      <c r="B99" s="75" t="s">
        <v>634</v>
      </c>
      <c r="C99" s="3" t="s">
        <v>87</v>
      </c>
      <c r="D99" s="269">
        <f t="shared" si="9"/>
        <v>33.057851239669425</v>
      </c>
      <c r="E99" s="130">
        <f t="shared" si="10"/>
        <v>6.94</v>
      </c>
      <c r="F99" s="35">
        <v>40</v>
      </c>
      <c r="G99" s="265"/>
    </row>
    <row r="100" spans="1:7">
      <c r="A100" s="146" t="s">
        <v>1161</v>
      </c>
      <c r="B100" s="75" t="s">
        <v>635</v>
      </c>
      <c r="C100" s="3" t="s">
        <v>87</v>
      </c>
      <c r="D100" s="269">
        <f t="shared" si="9"/>
        <v>24.793388429752067</v>
      </c>
      <c r="E100" s="130">
        <f t="shared" si="10"/>
        <v>5.21</v>
      </c>
      <c r="F100" s="35">
        <v>30</v>
      </c>
      <c r="G100" s="265"/>
    </row>
    <row r="101" spans="1:7">
      <c r="A101" s="146" t="s">
        <v>1162</v>
      </c>
      <c r="B101" s="75" t="s">
        <v>636</v>
      </c>
      <c r="C101" s="3" t="s">
        <v>87</v>
      </c>
      <c r="D101" s="269">
        <f t="shared" si="9"/>
        <v>24.793388429752067</v>
      </c>
      <c r="E101" s="130">
        <f t="shared" si="10"/>
        <v>5.21</v>
      </c>
      <c r="F101" s="35">
        <v>30</v>
      </c>
      <c r="G101" s="265"/>
    </row>
    <row r="102" spans="1:7">
      <c r="A102" s="146" t="s">
        <v>1704</v>
      </c>
      <c r="B102" s="75" t="s">
        <v>637</v>
      </c>
      <c r="C102" s="3" t="s">
        <v>87</v>
      </c>
      <c r="D102" s="269">
        <f t="shared" si="9"/>
        <v>24.793388429752067</v>
      </c>
      <c r="E102" s="130">
        <f t="shared" si="10"/>
        <v>5.21</v>
      </c>
      <c r="F102" s="35">
        <v>30</v>
      </c>
      <c r="G102" s="265"/>
    </row>
    <row r="103" spans="1:7">
      <c r="A103" s="146" t="s">
        <v>1705</v>
      </c>
      <c r="B103" s="75" t="s">
        <v>638</v>
      </c>
      <c r="C103" s="3" t="s">
        <v>87</v>
      </c>
      <c r="D103" s="269">
        <f t="shared" si="9"/>
        <v>24.793388429752067</v>
      </c>
      <c r="E103" s="130">
        <f t="shared" si="10"/>
        <v>5.21</v>
      </c>
      <c r="F103" s="35">
        <v>30</v>
      </c>
      <c r="G103" s="265"/>
    </row>
    <row r="104" spans="1:7">
      <c r="A104" s="146" t="s">
        <v>1706</v>
      </c>
      <c r="B104" s="75" t="s">
        <v>639</v>
      </c>
      <c r="C104" s="3" t="s">
        <v>87</v>
      </c>
      <c r="D104" s="269">
        <f t="shared" si="9"/>
        <v>12.396694214876034</v>
      </c>
      <c r="E104" s="130">
        <f t="shared" si="10"/>
        <v>2.6</v>
      </c>
      <c r="F104" s="35">
        <v>15</v>
      </c>
      <c r="G104" s="265"/>
    </row>
    <row r="105" spans="1:7">
      <c r="A105" s="146" t="s">
        <v>1698</v>
      </c>
      <c r="B105" s="75" t="s">
        <v>640</v>
      </c>
      <c r="C105" s="3" t="s">
        <v>87</v>
      </c>
      <c r="D105" s="269">
        <f t="shared" si="9"/>
        <v>16.528925619834713</v>
      </c>
      <c r="E105" s="130">
        <f t="shared" si="10"/>
        <v>3.47</v>
      </c>
      <c r="F105" s="35">
        <v>20</v>
      </c>
      <c r="G105" s="265"/>
    </row>
    <row r="106" spans="1:7">
      <c r="A106" s="146" t="s">
        <v>1699</v>
      </c>
      <c r="B106" s="75" t="s">
        <v>641</v>
      </c>
      <c r="C106" s="3" t="s">
        <v>87</v>
      </c>
      <c r="D106" s="269">
        <f t="shared" si="9"/>
        <v>16.528925619834713</v>
      </c>
      <c r="E106" s="130">
        <f t="shared" si="10"/>
        <v>3.47</v>
      </c>
      <c r="F106" s="35">
        <v>20</v>
      </c>
      <c r="G106" s="265"/>
    </row>
    <row r="107" spans="1:7">
      <c r="A107" s="146" t="s">
        <v>1700</v>
      </c>
      <c r="B107" s="75" t="s">
        <v>642</v>
      </c>
      <c r="C107" s="3" t="s">
        <v>87</v>
      </c>
      <c r="D107" s="269">
        <f t="shared" si="9"/>
        <v>33.057851239669425</v>
      </c>
      <c r="E107" s="130">
        <f t="shared" si="10"/>
        <v>6.94</v>
      </c>
      <c r="F107" s="35">
        <v>40</v>
      </c>
      <c r="G107" s="265"/>
    </row>
    <row r="108" spans="1:7" ht="15.75">
      <c r="A108" s="253" t="s">
        <v>406</v>
      </c>
      <c r="B108" s="697" t="s">
        <v>644</v>
      </c>
      <c r="C108" s="697"/>
      <c r="D108" s="536"/>
      <c r="E108" s="240"/>
      <c r="F108" s="257"/>
      <c r="G108" s="265"/>
    </row>
    <row r="109" spans="1:7">
      <c r="A109" s="77" t="s">
        <v>16</v>
      </c>
      <c r="B109" s="62" t="s">
        <v>645</v>
      </c>
      <c r="C109" s="3" t="s">
        <v>661</v>
      </c>
      <c r="D109" s="269">
        <f>F109/1.21</f>
        <v>4.9586776859504136</v>
      </c>
      <c r="E109" s="66">
        <f t="shared" si="10"/>
        <v>1.04</v>
      </c>
      <c r="F109" s="35">
        <v>6</v>
      </c>
      <c r="G109" s="265"/>
    </row>
    <row r="110" spans="1:7">
      <c r="A110" s="77" t="s">
        <v>17</v>
      </c>
      <c r="B110" s="62" t="s">
        <v>646</v>
      </c>
      <c r="C110" s="3" t="s">
        <v>662</v>
      </c>
      <c r="D110" s="269">
        <f t="shared" ref="D110:D116" si="11">F110/1.21</f>
        <v>4.1322314049586781</v>
      </c>
      <c r="E110" s="66">
        <f t="shared" si="10"/>
        <v>0.87</v>
      </c>
      <c r="F110" s="35">
        <v>5</v>
      </c>
      <c r="G110" s="265"/>
    </row>
    <row r="111" spans="1:7">
      <c r="A111" s="77" t="s">
        <v>18</v>
      </c>
      <c r="B111" s="62" t="s">
        <v>647</v>
      </c>
      <c r="C111" s="3" t="s">
        <v>663</v>
      </c>
      <c r="D111" s="269">
        <f t="shared" si="11"/>
        <v>0.16528925619834711</v>
      </c>
      <c r="E111" s="66">
        <f t="shared" si="10"/>
        <v>0.03</v>
      </c>
      <c r="F111" s="35">
        <v>0.2</v>
      </c>
      <c r="G111" s="265"/>
    </row>
    <row r="112" spans="1:7">
      <c r="A112" s="77" t="s">
        <v>20</v>
      </c>
      <c r="B112" s="62" t="s">
        <v>648</v>
      </c>
      <c r="C112" s="3" t="s">
        <v>662</v>
      </c>
      <c r="D112" s="269">
        <f t="shared" si="11"/>
        <v>5.785123966942149</v>
      </c>
      <c r="E112" s="66">
        <f t="shared" si="10"/>
        <v>1.21</v>
      </c>
      <c r="F112" s="35">
        <v>7</v>
      </c>
      <c r="G112" s="265"/>
    </row>
    <row r="113" spans="1:7">
      <c r="A113" s="77" t="s">
        <v>668</v>
      </c>
      <c r="B113" s="62" t="s">
        <v>649</v>
      </c>
      <c r="C113" s="3" t="s">
        <v>664</v>
      </c>
      <c r="D113" s="269">
        <f t="shared" si="11"/>
        <v>8.2644628099173563</v>
      </c>
      <c r="E113" s="130">
        <f t="shared" si="10"/>
        <v>1.74</v>
      </c>
      <c r="F113" s="35">
        <v>10</v>
      </c>
      <c r="G113" s="265"/>
    </row>
    <row r="114" spans="1:7">
      <c r="A114" s="77" t="s">
        <v>669</v>
      </c>
      <c r="B114" s="62" t="s">
        <v>650</v>
      </c>
      <c r="C114" s="3" t="s">
        <v>665</v>
      </c>
      <c r="D114" s="269">
        <f t="shared" si="11"/>
        <v>0.33057851239669422</v>
      </c>
      <c r="E114" s="66">
        <f t="shared" si="10"/>
        <v>7.0000000000000007E-2</v>
      </c>
      <c r="F114" s="35">
        <v>0.4</v>
      </c>
      <c r="G114" s="265"/>
    </row>
    <row r="115" spans="1:7">
      <c r="A115" s="77" t="s">
        <v>874</v>
      </c>
      <c r="B115" s="62" t="s">
        <v>651</v>
      </c>
      <c r="C115" s="3" t="s">
        <v>666</v>
      </c>
      <c r="D115" s="269">
        <f t="shared" si="11"/>
        <v>2.4793388429752068</v>
      </c>
      <c r="E115" s="66">
        <f t="shared" si="10"/>
        <v>0.52</v>
      </c>
      <c r="F115" s="35">
        <v>3</v>
      </c>
      <c r="G115" s="265"/>
    </row>
    <row r="116" spans="1:7">
      <c r="A116" s="77" t="s">
        <v>1523</v>
      </c>
      <c r="B116" s="62" t="s">
        <v>652</v>
      </c>
      <c r="C116" s="3" t="s">
        <v>666</v>
      </c>
      <c r="D116" s="269">
        <f t="shared" si="11"/>
        <v>4.9586776859504136</v>
      </c>
      <c r="E116" s="66">
        <f t="shared" si="10"/>
        <v>1.04</v>
      </c>
      <c r="F116" s="35">
        <v>6</v>
      </c>
      <c r="G116" s="265"/>
    </row>
    <row r="117" spans="1:7" ht="16.5" customHeight="1">
      <c r="A117" s="253" t="s">
        <v>1707</v>
      </c>
      <c r="B117" s="697" t="s">
        <v>1211</v>
      </c>
      <c r="C117" s="697"/>
      <c r="D117" s="536"/>
      <c r="E117" s="253"/>
      <c r="F117" s="258"/>
    </row>
    <row r="118" spans="1:7">
      <c r="A118" s="77" t="s">
        <v>22</v>
      </c>
      <c r="B118" s="62" t="s">
        <v>1203</v>
      </c>
      <c r="C118" s="3" t="s">
        <v>944</v>
      </c>
      <c r="D118" s="269">
        <v>12</v>
      </c>
      <c r="E118" s="66" t="s">
        <v>371</v>
      </c>
      <c r="F118" s="35">
        <v>12</v>
      </c>
      <c r="G118" s="272"/>
    </row>
    <row r="119" spans="1:7" ht="45">
      <c r="A119" s="77" t="s">
        <v>23</v>
      </c>
      <c r="B119" s="62" t="s">
        <v>1199</v>
      </c>
      <c r="C119" s="3" t="s">
        <v>944</v>
      </c>
      <c r="D119" s="269">
        <v>0</v>
      </c>
      <c r="E119" s="66" t="s">
        <v>371</v>
      </c>
      <c r="F119" s="35">
        <v>0</v>
      </c>
      <c r="G119" s="265"/>
    </row>
    <row r="120" spans="1:7" ht="45">
      <c r="A120" s="77" t="s">
        <v>25</v>
      </c>
      <c r="B120" s="62" t="s">
        <v>1200</v>
      </c>
      <c r="C120" s="3" t="s">
        <v>944</v>
      </c>
      <c r="D120" s="269">
        <v>0</v>
      </c>
      <c r="E120" s="66" t="s">
        <v>371</v>
      </c>
      <c r="F120" s="35">
        <v>0</v>
      </c>
      <c r="G120" s="265"/>
    </row>
    <row r="121" spans="1:7" ht="45">
      <c r="A121" s="77" t="s">
        <v>26</v>
      </c>
      <c r="B121" s="62" t="s">
        <v>1201</v>
      </c>
      <c r="C121" s="3" t="s">
        <v>944</v>
      </c>
      <c r="D121" s="269">
        <v>0</v>
      </c>
      <c r="E121" s="66" t="s">
        <v>371</v>
      </c>
      <c r="F121" s="35">
        <v>0</v>
      </c>
      <c r="G121" s="265"/>
    </row>
    <row r="122" spans="1:7" ht="15.75">
      <c r="A122" s="306" t="s">
        <v>374</v>
      </c>
      <c r="B122" s="695" t="s">
        <v>1265</v>
      </c>
      <c r="C122" s="695"/>
      <c r="D122" s="696"/>
      <c r="E122" s="304"/>
      <c r="F122" s="305"/>
      <c r="G122" s="265"/>
    </row>
    <row r="123" spans="1:7">
      <c r="A123" s="131" t="s">
        <v>28</v>
      </c>
      <c r="B123" s="62" t="s">
        <v>1267</v>
      </c>
      <c r="C123" s="3" t="s">
        <v>87</v>
      </c>
      <c r="D123" s="35">
        <v>4.0999999999999996</v>
      </c>
      <c r="E123" s="66">
        <v>0.86</v>
      </c>
      <c r="F123" s="35">
        <v>4.96</v>
      </c>
      <c r="G123" s="265"/>
    </row>
    <row r="124" spans="1:7">
      <c r="A124" s="77" t="s">
        <v>29</v>
      </c>
      <c r="B124" s="62" t="s">
        <v>1266</v>
      </c>
      <c r="C124" s="3" t="s">
        <v>87</v>
      </c>
      <c r="D124" s="35">
        <v>3.7</v>
      </c>
      <c r="E124" s="294">
        <v>0.78</v>
      </c>
      <c r="F124" s="35">
        <v>4.4800000000000004</v>
      </c>
      <c r="G124" s="265"/>
    </row>
    <row r="125" spans="1:7">
      <c r="A125" s="281"/>
    </row>
    <row r="126" spans="1:7">
      <c r="A126" s="281"/>
    </row>
    <row r="127" spans="1:7">
      <c r="A127" s="535"/>
      <c r="B127" s="535"/>
      <c r="C127" s="535"/>
      <c r="D127" s="535"/>
      <c r="E127" s="535"/>
      <c r="F127" s="535"/>
    </row>
    <row r="128" spans="1:7">
      <c r="A128" s="281" t="s">
        <v>1212</v>
      </c>
    </row>
  </sheetData>
  <mergeCells count="27">
    <mergeCell ref="B52:F52"/>
    <mergeCell ref="B53:F53"/>
    <mergeCell ref="B81:D81"/>
    <mergeCell ref="A58:F58"/>
    <mergeCell ref="E1:F1"/>
    <mergeCell ref="D2:F2"/>
    <mergeCell ref="D31:F31"/>
    <mergeCell ref="D27:F27"/>
    <mergeCell ref="D49:F49"/>
    <mergeCell ref="C3:F3"/>
    <mergeCell ref="C4:F4"/>
    <mergeCell ref="A127:F127"/>
    <mergeCell ref="B122:D122"/>
    <mergeCell ref="B117:D117"/>
    <mergeCell ref="A6:D6"/>
    <mergeCell ref="B9:D9"/>
    <mergeCell ref="B36:D36"/>
    <mergeCell ref="B54:F54"/>
    <mergeCell ref="B55:F55"/>
    <mergeCell ref="B56:F56"/>
    <mergeCell ref="A57:F57"/>
    <mergeCell ref="B42:D42"/>
    <mergeCell ref="A50:D50"/>
    <mergeCell ref="B74:D74"/>
    <mergeCell ref="B59:D59"/>
    <mergeCell ref="B108:D108"/>
    <mergeCell ref="B51:F51"/>
  </mergeCells>
  <phoneticPr fontId="30" type="noConversion"/>
  <pageMargins left="0.7" right="0.7" top="0.75" bottom="0.75" header="0.3" footer="0.3"/>
  <pageSetup paperSize="9"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8" tint="0.39997558519241921"/>
    <pageSetUpPr fitToPage="1"/>
  </sheetPr>
  <dimension ref="A1:H158"/>
  <sheetViews>
    <sheetView workbookViewId="0">
      <pane ySplit="8" topLeftCell="A9" activePane="bottomLeft" state="frozen"/>
      <selection pane="bottomLeft" activeCell="D2" sqref="C2:F4"/>
    </sheetView>
  </sheetViews>
  <sheetFormatPr defaultRowHeight="15"/>
  <cols>
    <col min="1" max="1" width="16.28515625" style="412" customWidth="1"/>
    <col min="2" max="2" width="70.140625" style="2" customWidth="1"/>
    <col min="3" max="3" width="16.5703125" style="2" customWidth="1"/>
    <col min="4" max="4" width="14.42578125" style="2" customWidth="1"/>
    <col min="5" max="5" width="11.42578125" style="1" customWidth="1"/>
    <col min="6" max="6" width="14.7109375" style="1" customWidth="1"/>
    <col min="7" max="7" width="41.140625" style="1" customWidth="1"/>
    <col min="8" max="228" width="9.140625" style="1"/>
    <col min="229" max="229" width="41.85546875" style="1" customWidth="1"/>
    <col min="230" max="230" width="15.7109375" style="1" customWidth="1"/>
    <col min="231" max="231" width="14.140625" style="1" customWidth="1"/>
    <col min="232" max="232" width="10.42578125" style="1" customWidth="1"/>
    <col min="233" max="233" width="14.7109375" style="1" customWidth="1"/>
    <col min="234" max="234" width="14.42578125" style="1" customWidth="1"/>
    <col min="235" max="484" width="9.140625" style="1"/>
    <col min="485" max="485" width="41.85546875" style="1" customWidth="1"/>
    <col min="486" max="486" width="15.7109375" style="1" customWidth="1"/>
    <col min="487" max="487" width="14.140625" style="1" customWidth="1"/>
    <col min="488" max="488" width="10.42578125" style="1" customWidth="1"/>
    <col min="489" max="489" width="14.7109375" style="1" customWidth="1"/>
    <col min="490" max="490" width="14.42578125" style="1" customWidth="1"/>
    <col min="491" max="740" width="9.140625" style="1"/>
    <col min="741" max="741" width="41.85546875" style="1" customWidth="1"/>
    <col min="742" max="742" width="15.7109375" style="1" customWidth="1"/>
    <col min="743" max="743" width="14.140625" style="1" customWidth="1"/>
    <col min="744" max="744" width="10.42578125" style="1" customWidth="1"/>
    <col min="745" max="745" width="14.7109375" style="1" customWidth="1"/>
    <col min="746" max="746" width="14.42578125" style="1" customWidth="1"/>
    <col min="747" max="996" width="9.140625" style="1"/>
    <col min="997" max="997" width="41.85546875" style="1" customWidth="1"/>
    <col min="998" max="998" width="15.7109375" style="1" customWidth="1"/>
    <col min="999" max="999" width="14.140625" style="1" customWidth="1"/>
    <col min="1000" max="1000" width="10.42578125" style="1" customWidth="1"/>
    <col min="1001" max="1001" width="14.7109375" style="1" customWidth="1"/>
    <col min="1002" max="1002" width="14.42578125" style="1" customWidth="1"/>
    <col min="1003" max="1252" width="9.140625" style="1"/>
    <col min="1253" max="1253" width="41.85546875" style="1" customWidth="1"/>
    <col min="1254" max="1254" width="15.7109375" style="1" customWidth="1"/>
    <col min="1255" max="1255" width="14.140625" style="1" customWidth="1"/>
    <col min="1256" max="1256" width="10.42578125" style="1" customWidth="1"/>
    <col min="1257" max="1257" width="14.7109375" style="1" customWidth="1"/>
    <col min="1258" max="1258" width="14.42578125" style="1" customWidth="1"/>
    <col min="1259" max="1508" width="9.140625" style="1"/>
    <col min="1509" max="1509" width="41.85546875" style="1" customWidth="1"/>
    <col min="1510" max="1510" width="15.7109375" style="1" customWidth="1"/>
    <col min="1511" max="1511" width="14.140625" style="1" customWidth="1"/>
    <col min="1512" max="1512" width="10.42578125" style="1" customWidth="1"/>
    <col min="1513" max="1513" width="14.7109375" style="1" customWidth="1"/>
    <col min="1514" max="1514" width="14.42578125" style="1" customWidth="1"/>
    <col min="1515" max="1764" width="9.140625" style="1"/>
    <col min="1765" max="1765" width="41.85546875" style="1" customWidth="1"/>
    <col min="1766" max="1766" width="15.7109375" style="1" customWidth="1"/>
    <col min="1767" max="1767" width="14.140625" style="1" customWidth="1"/>
    <col min="1768" max="1768" width="10.42578125" style="1" customWidth="1"/>
    <col min="1769" max="1769" width="14.7109375" style="1" customWidth="1"/>
    <col min="1770" max="1770" width="14.42578125" style="1" customWidth="1"/>
    <col min="1771" max="2020" width="9.140625" style="1"/>
    <col min="2021" max="2021" width="41.85546875" style="1" customWidth="1"/>
    <col min="2022" max="2022" width="15.7109375" style="1" customWidth="1"/>
    <col min="2023" max="2023" width="14.140625" style="1" customWidth="1"/>
    <col min="2024" max="2024" width="10.42578125" style="1" customWidth="1"/>
    <col min="2025" max="2025" width="14.7109375" style="1" customWidth="1"/>
    <col min="2026" max="2026" width="14.42578125" style="1" customWidth="1"/>
    <col min="2027" max="2276" width="9.140625" style="1"/>
    <col min="2277" max="2277" width="41.85546875" style="1" customWidth="1"/>
    <col min="2278" max="2278" width="15.7109375" style="1" customWidth="1"/>
    <col min="2279" max="2279" width="14.140625" style="1" customWidth="1"/>
    <col min="2280" max="2280" width="10.42578125" style="1" customWidth="1"/>
    <col min="2281" max="2281" width="14.7109375" style="1" customWidth="1"/>
    <col min="2282" max="2282" width="14.42578125" style="1" customWidth="1"/>
    <col min="2283" max="2532" width="9.140625" style="1"/>
    <col min="2533" max="2533" width="41.85546875" style="1" customWidth="1"/>
    <col min="2534" max="2534" width="15.7109375" style="1" customWidth="1"/>
    <col min="2535" max="2535" width="14.140625" style="1" customWidth="1"/>
    <col min="2536" max="2536" width="10.42578125" style="1" customWidth="1"/>
    <col min="2537" max="2537" width="14.7109375" style="1" customWidth="1"/>
    <col min="2538" max="2538" width="14.42578125" style="1" customWidth="1"/>
    <col min="2539" max="2788" width="9.140625" style="1"/>
    <col min="2789" max="2789" width="41.85546875" style="1" customWidth="1"/>
    <col min="2790" max="2790" width="15.7109375" style="1" customWidth="1"/>
    <col min="2791" max="2791" width="14.140625" style="1" customWidth="1"/>
    <col min="2792" max="2792" width="10.42578125" style="1" customWidth="1"/>
    <col min="2793" max="2793" width="14.7109375" style="1" customWidth="1"/>
    <col min="2794" max="2794" width="14.42578125" style="1" customWidth="1"/>
    <col min="2795" max="3044" width="9.140625" style="1"/>
    <col min="3045" max="3045" width="41.85546875" style="1" customWidth="1"/>
    <col min="3046" max="3046" width="15.7109375" style="1" customWidth="1"/>
    <col min="3047" max="3047" width="14.140625" style="1" customWidth="1"/>
    <col min="3048" max="3048" width="10.42578125" style="1" customWidth="1"/>
    <col min="3049" max="3049" width="14.7109375" style="1" customWidth="1"/>
    <col min="3050" max="3050" width="14.42578125" style="1" customWidth="1"/>
    <col min="3051" max="3300" width="9.140625" style="1"/>
    <col min="3301" max="3301" width="41.85546875" style="1" customWidth="1"/>
    <col min="3302" max="3302" width="15.7109375" style="1" customWidth="1"/>
    <col min="3303" max="3303" width="14.140625" style="1" customWidth="1"/>
    <col min="3304" max="3304" width="10.42578125" style="1" customWidth="1"/>
    <col min="3305" max="3305" width="14.7109375" style="1" customWidth="1"/>
    <col min="3306" max="3306" width="14.42578125" style="1" customWidth="1"/>
    <col min="3307" max="3556" width="9.140625" style="1"/>
    <col min="3557" max="3557" width="41.85546875" style="1" customWidth="1"/>
    <col min="3558" max="3558" width="15.7109375" style="1" customWidth="1"/>
    <col min="3559" max="3559" width="14.140625" style="1" customWidth="1"/>
    <col min="3560" max="3560" width="10.42578125" style="1" customWidth="1"/>
    <col min="3561" max="3561" width="14.7109375" style="1" customWidth="1"/>
    <col min="3562" max="3562" width="14.42578125" style="1" customWidth="1"/>
    <col min="3563" max="3812" width="9.140625" style="1"/>
    <col min="3813" max="3813" width="41.85546875" style="1" customWidth="1"/>
    <col min="3814" max="3814" width="15.7109375" style="1" customWidth="1"/>
    <col min="3815" max="3815" width="14.140625" style="1" customWidth="1"/>
    <col min="3816" max="3816" width="10.42578125" style="1" customWidth="1"/>
    <col min="3817" max="3817" width="14.7109375" style="1" customWidth="1"/>
    <col min="3818" max="3818" width="14.42578125" style="1" customWidth="1"/>
    <col min="3819" max="4068" width="9.140625" style="1"/>
    <col min="4069" max="4069" width="41.85546875" style="1" customWidth="1"/>
    <col min="4070" max="4070" width="15.7109375" style="1" customWidth="1"/>
    <col min="4071" max="4071" width="14.140625" style="1" customWidth="1"/>
    <col min="4072" max="4072" width="10.42578125" style="1" customWidth="1"/>
    <col min="4073" max="4073" width="14.7109375" style="1" customWidth="1"/>
    <col min="4074" max="4074" width="14.42578125" style="1" customWidth="1"/>
    <col min="4075" max="4324" width="9.140625" style="1"/>
    <col min="4325" max="4325" width="41.85546875" style="1" customWidth="1"/>
    <col min="4326" max="4326" width="15.7109375" style="1" customWidth="1"/>
    <col min="4327" max="4327" width="14.140625" style="1" customWidth="1"/>
    <col min="4328" max="4328" width="10.42578125" style="1" customWidth="1"/>
    <col min="4329" max="4329" width="14.7109375" style="1" customWidth="1"/>
    <col min="4330" max="4330" width="14.42578125" style="1" customWidth="1"/>
    <col min="4331" max="4580" width="9.140625" style="1"/>
    <col min="4581" max="4581" width="41.85546875" style="1" customWidth="1"/>
    <col min="4582" max="4582" width="15.7109375" style="1" customWidth="1"/>
    <col min="4583" max="4583" width="14.140625" style="1" customWidth="1"/>
    <col min="4584" max="4584" width="10.42578125" style="1" customWidth="1"/>
    <col min="4585" max="4585" width="14.7109375" style="1" customWidth="1"/>
    <col min="4586" max="4586" width="14.42578125" style="1" customWidth="1"/>
    <col min="4587" max="4836" width="9.140625" style="1"/>
    <col min="4837" max="4837" width="41.85546875" style="1" customWidth="1"/>
    <col min="4838" max="4838" width="15.7109375" style="1" customWidth="1"/>
    <col min="4839" max="4839" width="14.140625" style="1" customWidth="1"/>
    <col min="4840" max="4840" width="10.42578125" style="1" customWidth="1"/>
    <col min="4841" max="4841" width="14.7109375" style="1" customWidth="1"/>
    <col min="4842" max="4842" width="14.42578125" style="1" customWidth="1"/>
    <col min="4843" max="5092" width="9.140625" style="1"/>
    <col min="5093" max="5093" width="41.85546875" style="1" customWidth="1"/>
    <col min="5094" max="5094" width="15.7109375" style="1" customWidth="1"/>
    <col min="5095" max="5095" width="14.140625" style="1" customWidth="1"/>
    <col min="5096" max="5096" width="10.42578125" style="1" customWidth="1"/>
    <col min="5097" max="5097" width="14.7109375" style="1" customWidth="1"/>
    <col min="5098" max="5098" width="14.42578125" style="1" customWidth="1"/>
    <col min="5099" max="5348" width="9.140625" style="1"/>
    <col min="5349" max="5349" width="41.85546875" style="1" customWidth="1"/>
    <col min="5350" max="5350" width="15.7109375" style="1" customWidth="1"/>
    <col min="5351" max="5351" width="14.140625" style="1" customWidth="1"/>
    <col min="5352" max="5352" width="10.42578125" style="1" customWidth="1"/>
    <col min="5353" max="5353" width="14.7109375" style="1" customWidth="1"/>
    <col min="5354" max="5354" width="14.42578125" style="1" customWidth="1"/>
    <col min="5355" max="5604" width="9.140625" style="1"/>
    <col min="5605" max="5605" width="41.85546875" style="1" customWidth="1"/>
    <col min="5606" max="5606" width="15.7109375" style="1" customWidth="1"/>
    <col min="5607" max="5607" width="14.140625" style="1" customWidth="1"/>
    <col min="5608" max="5608" width="10.42578125" style="1" customWidth="1"/>
    <col min="5609" max="5609" width="14.7109375" style="1" customWidth="1"/>
    <col min="5610" max="5610" width="14.42578125" style="1" customWidth="1"/>
    <col min="5611" max="5860" width="9.140625" style="1"/>
    <col min="5861" max="5861" width="41.85546875" style="1" customWidth="1"/>
    <col min="5862" max="5862" width="15.7109375" style="1" customWidth="1"/>
    <col min="5863" max="5863" width="14.140625" style="1" customWidth="1"/>
    <col min="5864" max="5864" width="10.42578125" style="1" customWidth="1"/>
    <col min="5865" max="5865" width="14.7109375" style="1" customWidth="1"/>
    <col min="5866" max="5866" width="14.42578125" style="1" customWidth="1"/>
    <col min="5867" max="6116" width="9.140625" style="1"/>
    <col min="6117" max="6117" width="41.85546875" style="1" customWidth="1"/>
    <col min="6118" max="6118" width="15.7109375" style="1" customWidth="1"/>
    <col min="6119" max="6119" width="14.140625" style="1" customWidth="1"/>
    <col min="6120" max="6120" width="10.42578125" style="1" customWidth="1"/>
    <col min="6121" max="6121" width="14.7109375" style="1" customWidth="1"/>
    <col min="6122" max="6122" width="14.42578125" style="1" customWidth="1"/>
    <col min="6123" max="6372" width="9.140625" style="1"/>
    <col min="6373" max="6373" width="41.85546875" style="1" customWidth="1"/>
    <col min="6374" max="6374" width="15.7109375" style="1" customWidth="1"/>
    <col min="6375" max="6375" width="14.140625" style="1" customWidth="1"/>
    <col min="6376" max="6376" width="10.42578125" style="1" customWidth="1"/>
    <col min="6377" max="6377" width="14.7109375" style="1" customWidth="1"/>
    <col min="6378" max="6378" width="14.42578125" style="1" customWidth="1"/>
    <col min="6379" max="6628" width="9.140625" style="1"/>
    <col min="6629" max="6629" width="41.85546875" style="1" customWidth="1"/>
    <col min="6630" max="6630" width="15.7109375" style="1" customWidth="1"/>
    <col min="6631" max="6631" width="14.140625" style="1" customWidth="1"/>
    <col min="6632" max="6632" width="10.42578125" style="1" customWidth="1"/>
    <col min="6633" max="6633" width="14.7109375" style="1" customWidth="1"/>
    <col min="6634" max="6634" width="14.42578125" style="1" customWidth="1"/>
    <col min="6635" max="6884" width="9.140625" style="1"/>
    <col min="6885" max="6885" width="41.85546875" style="1" customWidth="1"/>
    <col min="6886" max="6886" width="15.7109375" style="1" customWidth="1"/>
    <col min="6887" max="6887" width="14.140625" style="1" customWidth="1"/>
    <col min="6888" max="6888" width="10.42578125" style="1" customWidth="1"/>
    <col min="6889" max="6889" width="14.7109375" style="1" customWidth="1"/>
    <col min="6890" max="6890" width="14.42578125" style="1" customWidth="1"/>
    <col min="6891" max="7140" width="9.140625" style="1"/>
    <col min="7141" max="7141" width="41.85546875" style="1" customWidth="1"/>
    <col min="7142" max="7142" width="15.7109375" style="1" customWidth="1"/>
    <col min="7143" max="7143" width="14.140625" style="1" customWidth="1"/>
    <col min="7144" max="7144" width="10.42578125" style="1" customWidth="1"/>
    <col min="7145" max="7145" width="14.7109375" style="1" customWidth="1"/>
    <col min="7146" max="7146" width="14.42578125" style="1" customWidth="1"/>
    <col min="7147" max="7396" width="9.140625" style="1"/>
    <col min="7397" max="7397" width="41.85546875" style="1" customWidth="1"/>
    <col min="7398" max="7398" width="15.7109375" style="1" customWidth="1"/>
    <col min="7399" max="7399" width="14.140625" style="1" customWidth="1"/>
    <col min="7400" max="7400" width="10.42578125" style="1" customWidth="1"/>
    <col min="7401" max="7401" width="14.7109375" style="1" customWidth="1"/>
    <col min="7402" max="7402" width="14.42578125" style="1" customWidth="1"/>
    <col min="7403" max="7652" width="9.140625" style="1"/>
    <col min="7653" max="7653" width="41.85546875" style="1" customWidth="1"/>
    <col min="7654" max="7654" width="15.7109375" style="1" customWidth="1"/>
    <col min="7655" max="7655" width="14.140625" style="1" customWidth="1"/>
    <col min="7656" max="7656" width="10.42578125" style="1" customWidth="1"/>
    <col min="7657" max="7657" width="14.7109375" style="1" customWidth="1"/>
    <col min="7658" max="7658" width="14.42578125" style="1" customWidth="1"/>
    <col min="7659" max="7908" width="9.140625" style="1"/>
    <col min="7909" max="7909" width="41.85546875" style="1" customWidth="1"/>
    <col min="7910" max="7910" width="15.7109375" style="1" customWidth="1"/>
    <col min="7911" max="7911" width="14.140625" style="1" customWidth="1"/>
    <col min="7912" max="7912" width="10.42578125" style="1" customWidth="1"/>
    <col min="7913" max="7913" width="14.7109375" style="1" customWidth="1"/>
    <col min="7914" max="7914" width="14.42578125" style="1" customWidth="1"/>
    <col min="7915" max="8164" width="9.140625" style="1"/>
    <col min="8165" max="8165" width="41.85546875" style="1" customWidth="1"/>
    <col min="8166" max="8166" width="15.7109375" style="1" customWidth="1"/>
    <col min="8167" max="8167" width="14.140625" style="1" customWidth="1"/>
    <col min="8168" max="8168" width="10.42578125" style="1" customWidth="1"/>
    <col min="8169" max="8169" width="14.7109375" style="1" customWidth="1"/>
    <col min="8170" max="8170" width="14.42578125" style="1" customWidth="1"/>
    <col min="8171" max="8420" width="9.140625" style="1"/>
    <col min="8421" max="8421" width="41.85546875" style="1" customWidth="1"/>
    <col min="8422" max="8422" width="15.7109375" style="1" customWidth="1"/>
    <col min="8423" max="8423" width="14.140625" style="1" customWidth="1"/>
    <col min="8424" max="8424" width="10.42578125" style="1" customWidth="1"/>
    <col min="8425" max="8425" width="14.7109375" style="1" customWidth="1"/>
    <col min="8426" max="8426" width="14.42578125" style="1" customWidth="1"/>
    <col min="8427" max="8676" width="9.140625" style="1"/>
    <col min="8677" max="8677" width="41.85546875" style="1" customWidth="1"/>
    <col min="8678" max="8678" width="15.7109375" style="1" customWidth="1"/>
    <col min="8679" max="8679" width="14.140625" style="1" customWidth="1"/>
    <col min="8680" max="8680" width="10.42578125" style="1" customWidth="1"/>
    <col min="8681" max="8681" width="14.7109375" style="1" customWidth="1"/>
    <col min="8682" max="8682" width="14.42578125" style="1" customWidth="1"/>
    <col min="8683" max="8932" width="9.140625" style="1"/>
    <col min="8933" max="8933" width="41.85546875" style="1" customWidth="1"/>
    <col min="8934" max="8934" width="15.7109375" style="1" customWidth="1"/>
    <col min="8935" max="8935" width="14.140625" style="1" customWidth="1"/>
    <col min="8936" max="8936" width="10.42578125" style="1" customWidth="1"/>
    <col min="8937" max="8937" width="14.7109375" style="1" customWidth="1"/>
    <col min="8938" max="8938" width="14.42578125" style="1" customWidth="1"/>
    <col min="8939" max="9188" width="9.140625" style="1"/>
    <col min="9189" max="9189" width="41.85546875" style="1" customWidth="1"/>
    <col min="9190" max="9190" width="15.7109375" style="1" customWidth="1"/>
    <col min="9191" max="9191" width="14.140625" style="1" customWidth="1"/>
    <col min="9192" max="9192" width="10.42578125" style="1" customWidth="1"/>
    <col min="9193" max="9193" width="14.7109375" style="1" customWidth="1"/>
    <col min="9194" max="9194" width="14.42578125" style="1" customWidth="1"/>
    <col min="9195" max="9444" width="9.140625" style="1"/>
    <col min="9445" max="9445" width="41.85546875" style="1" customWidth="1"/>
    <col min="9446" max="9446" width="15.7109375" style="1" customWidth="1"/>
    <col min="9447" max="9447" width="14.140625" style="1" customWidth="1"/>
    <col min="9448" max="9448" width="10.42578125" style="1" customWidth="1"/>
    <col min="9449" max="9449" width="14.7109375" style="1" customWidth="1"/>
    <col min="9450" max="9450" width="14.42578125" style="1" customWidth="1"/>
    <col min="9451" max="9700" width="9.140625" style="1"/>
    <col min="9701" max="9701" width="41.85546875" style="1" customWidth="1"/>
    <col min="9702" max="9702" width="15.7109375" style="1" customWidth="1"/>
    <col min="9703" max="9703" width="14.140625" style="1" customWidth="1"/>
    <col min="9704" max="9704" width="10.42578125" style="1" customWidth="1"/>
    <col min="9705" max="9705" width="14.7109375" style="1" customWidth="1"/>
    <col min="9706" max="9706" width="14.42578125" style="1" customWidth="1"/>
    <col min="9707" max="9956" width="9.140625" style="1"/>
    <col min="9957" max="9957" width="41.85546875" style="1" customWidth="1"/>
    <col min="9958" max="9958" width="15.7109375" style="1" customWidth="1"/>
    <col min="9959" max="9959" width="14.140625" style="1" customWidth="1"/>
    <col min="9960" max="9960" width="10.42578125" style="1" customWidth="1"/>
    <col min="9961" max="9961" width="14.7109375" style="1" customWidth="1"/>
    <col min="9962" max="9962" width="14.42578125" style="1" customWidth="1"/>
    <col min="9963" max="10212" width="9.140625" style="1"/>
    <col min="10213" max="10213" width="41.85546875" style="1" customWidth="1"/>
    <col min="10214" max="10214" width="15.7109375" style="1" customWidth="1"/>
    <col min="10215" max="10215" width="14.140625" style="1" customWidth="1"/>
    <col min="10216" max="10216" width="10.42578125" style="1" customWidth="1"/>
    <col min="10217" max="10217" width="14.7109375" style="1" customWidth="1"/>
    <col min="10218" max="10218" width="14.42578125" style="1" customWidth="1"/>
    <col min="10219" max="10468" width="9.140625" style="1"/>
    <col min="10469" max="10469" width="41.85546875" style="1" customWidth="1"/>
    <col min="10470" max="10470" width="15.7109375" style="1" customWidth="1"/>
    <col min="10471" max="10471" width="14.140625" style="1" customWidth="1"/>
    <col min="10472" max="10472" width="10.42578125" style="1" customWidth="1"/>
    <col min="10473" max="10473" width="14.7109375" style="1" customWidth="1"/>
    <col min="10474" max="10474" width="14.42578125" style="1" customWidth="1"/>
    <col min="10475" max="10724" width="9.140625" style="1"/>
    <col min="10725" max="10725" width="41.85546875" style="1" customWidth="1"/>
    <col min="10726" max="10726" width="15.7109375" style="1" customWidth="1"/>
    <col min="10727" max="10727" width="14.140625" style="1" customWidth="1"/>
    <col min="10728" max="10728" width="10.42578125" style="1" customWidth="1"/>
    <col min="10729" max="10729" width="14.7109375" style="1" customWidth="1"/>
    <col min="10730" max="10730" width="14.42578125" style="1" customWidth="1"/>
    <col min="10731" max="10980" width="9.140625" style="1"/>
    <col min="10981" max="10981" width="41.85546875" style="1" customWidth="1"/>
    <col min="10982" max="10982" width="15.7109375" style="1" customWidth="1"/>
    <col min="10983" max="10983" width="14.140625" style="1" customWidth="1"/>
    <col min="10984" max="10984" width="10.42578125" style="1" customWidth="1"/>
    <col min="10985" max="10985" width="14.7109375" style="1" customWidth="1"/>
    <col min="10986" max="10986" width="14.42578125" style="1" customWidth="1"/>
    <col min="10987" max="11236" width="9.140625" style="1"/>
    <col min="11237" max="11237" width="41.85546875" style="1" customWidth="1"/>
    <col min="11238" max="11238" width="15.7109375" style="1" customWidth="1"/>
    <col min="11239" max="11239" width="14.140625" style="1" customWidth="1"/>
    <col min="11240" max="11240" width="10.42578125" style="1" customWidth="1"/>
    <col min="11241" max="11241" width="14.7109375" style="1" customWidth="1"/>
    <col min="11242" max="11242" width="14.42578125" style="1" customWidth="1"/>
    <col min="11243" max="11492" width="9.140625" style="1"/>
    <col min="11493" max="11493" width="41.85546875" style="1" customWidth="1"/>
    <col min="11494" max="11494" width="15.7109375" style="1" customWidth="1"/>
    <col min="11495" max="11495" width="14.140625" style="1" customWidth="1"/>
    <col min="11496" max="11496" width="10.42578125" style="1" customWidth="1"/>
    <col min="11497" max="11497" width="14.7109375" style="1" customWidth="1"/>
    <col min="11498" max="11498" width="14.42578125" style="1" customWidth="1"/>
    <col min="11499" max="11748" width="9.140625" style="1"/>
    <col min="11749" max="11749" width="41.85546875" style="1" customWidth="1"/>
    <col min="11750" max="11750" width="15.7109375" style="1" customWidth="1"/>
    <col min="11751" max="11751" width="14.140625" style="1" customWidth="1"/>
    <col min="11752" max="11752" width="10.42578125" style="1" customWidth="1"/>
    <col min="11753" max="11753" width="14.7109375" style="1" customWidth="1"/>
    <col min="11754" max="11754" width="14.42578125" style="1" customWidth="1"/>
    <col min="11755" max="12004" width="9.140625" style="1"/>
    <col min="12005" max="12005" width="41.85546875" style="1" customWidth="1"/>
    <col min="12006" max="12006" width="15.7109375" style="1" customWidth="1"/>
    <col min="12007" max="12007" width="14.140625" style="1" customWidth="1"/>
    <col min="12008" max="12008" width="10.42578125" style="1" customWidth="1"/>
    <col min="12009" max="12009" width="14.7109375" style="1" customWidth="1"/>
    <col min="12010" max="12010" width="14.42578125" style="1" customWidth="1"/>
    <col min="12011" max="12260" width="9.140625" style="1"/>
    <col min="12261" max="12261" width="41.85546875" style="1" customWidth="1"/>
    <col min="12262" max="12262" width="15.7109375" style="1" customWidth="1"/>
    <col min="12263" max="12263" width="14.140625" style="1" customWidth="1"/>
    <col min="12264" max="12264" width="10.42578125" style="1" customWidth="1"/>
    <col min="12265" max="12265" width="14.7109375" style="1" customWidth="1"/>
    <col min="12266" max="12266" width="14.42578125" style="1" customWidth="1"/>
    <col min="12267" max="12516" width="9.140625" style="1"/>
    <col min="12517" max="12517" width="41.85546875" style="1" customWidth="1"/>
    <col min="12518" max="12518" width="15.7109375" style="1" customWidth="1"/>
    <col min="12519" max="12519" width="14.140625" style="1" customWidth="1"/>
    <col min="12520" max="12520" width="10.42578125" style="1" customWidth="1"/>
    <col min="12521" max="12521" width="14.7109375" style="1" customWidth="1"/>
    <col min="12522" max="12522" width="14.42578125" style="1" customWidth="1"/>
    <col min="12523" max="12772" width="9.140625" style="1"/>
    <col min="12773" max="12773" width="41.85546875" style="1" customWidth="1"/>
    <col min="12774" max="12774" width="15.7109375" style="1" customWidth="1"/>
    <col min="12775" max="12775" width="14.140625" style="1" customWidth="1"/>
    <col min="12776" max="12776" width="10.42578125" style="1" customWidth="1"/>
    <col min="12777" max="12777" width="14.7109375" style="1" customWidth="1"/>
    <col min="12778" max="12778" width="14.42578125" style="1" customWidth="1"/>
    <col min="12779" max="13028" width="9.140625" style="1"/>
    <col min="13029" max="13029" width="41.85546875" style="1" customWidth="1"/>
    <col min="13030" max="13030" width="15.7109375" style="1" customWidth="1"/>
    <col min="13031" max="13031" width="14.140625" style="1" customWidth="1"/>
    <col min="13032" max="13032" width="10.42578125" style="1" customWidth="1"/>
    <col min="13033" max="13033" width="14.7109375" style="1" customWidth="1"/>
    <col min="13034" max="13034" width="14.42578125" style="1" customWidth="1"/>
    <col min="13035" max="13284" width="9.140625" style="1"/>
    <col min="13285" max="13285" width="41.85546875" style="1" customWidth="1"/>
    <col min="13286" max="13286" width="15.7109375" style="1" customWidth="1"/>
    <col min="13287" max="13287" width="14.140625" style="1" customWidth="1"/>
    <col min="13288" max="13288" width="10.42578125" style="1" customWidth="1"/>
    <col min="13289" max="13289" width="14.7109375" style="1" customWidth="1"/>
    <col min="13290" max="13290" width="14.42578125" style="1" customWidth="1"/>
    <col min="13291" max="13540" width="9.140625" style="1"/>
    <col min="13541" max="13541" width="41.85546875" style="1" customWidth="1"/>
    <col min="13542" max="13542" width="15.7109375" style="1" customWidth="1"/>
    <col min="13543" max="13543" width="14.140625" style="1" customWidth="1"/>
    <col min="13544" max="13544" width="10.42578125" style="1" customWidth="1"/>
    <col min="13545" max="13545" width="14.7109375" style="1" customWidth="1"/>
    <col min="13546" max="13546" width="14.42578125" style="1" customWidth="1"/>
    <col min="13547" max="13796" width="9.140625" style="1"/>
    <col min="13797" max="13797" width="41.85546875" style="1" customWidth="1"/>
    <col min="13798" max="13798" width="15.7109375" style="1" customWidth="1"/>
    <col min="13799" max="13799" width="14.140625" style="1" customWidth="1"/>
    <col min="13800" max="13800" width="10.42578125" style="1" customWidth="1"/>
    <col min="13801" max="13801" width="14.7109375" style="1" customWidth="1"/>
    <col min="13802" max="13802" width="14.42578125" style="1" customWidth="1"/>
    <col min="13803" max="14052" width="9.140625" style="1"/>
    <col min="14053" max="14053" width="41.85546875" style="1" customWidth="1"/>
    <col min="14054" max="14054" width="15.7109375" style="1" customWidth="1"/>
    <col min="14055" max="14055" width="14.140625" style="1" customWidth="1"/>
    <col min="14056" max="14056" width="10.42578125" style="1" customWidth="1"/>
    <col min="14057" max="14057" width="14.7109375" style="1" customWidth="1"/>
    <col min="14058" max="14058" width="14.42578125" style="1" customWidth="1"/>
    <col min="14059" max="14308" width="9.140625" style="1"/>
    <col min="14309" max="14309" width="41.85546875" style="1" customWidth="1"/>
    <col min="14310" max="14310" width="15.7109375" style="1" customWidth="1"/>
    <col min="14311" max="14311" width="14.140625" style="1" customWidth="1"/>
    <col min="14312" max="14312" width="10.42578125" style="1" customWidth="1"/>
    <col min="14313" max="14313" width="14.7109375" style="1" customWidth="1"/>
    <col min="14314" max="14314" width="14.42578125" style="1" customWidth="1"/>
    <col min="14315" max="14564" width="9.140625" style="1"/>
    <col min="14565" max="14565" width="41.85546875" style="1" customWidth="1"/>
    <col min="14566" max="14566" width="15.7109375" style="1" customWidth="1"/>
    <col min="14567" max="14567" width="14.140625" style="1" customWidth="1"/>
    <col min="14568" max="14568" width="10.42578125" style="1" customWidth="1"/>
    <col min="14569" max="14569" width="14.7109375" style="1" customWidth="1"/>
    <col min="14570" max="14570" width="14.42578125" style="1" customWidth="1"/>
    <col min="14571" max="14820" width="9.140625" style="1"/>
    <col min="14821" max="14821" width="41.85546875" style="1" customWidth="1"/>
    <col min="14822" max="14822" width="15.7109375" style="1" customWidth="1"/>
    <col min="14823" max="14823" width="14.140625" style="1" customWidth="1"/>
    <col min="14824" max="14824" width="10.42578125" style="1" customWidth="1"/>
    <col min="14825" max="14825" width="14.7109375" style="1" customWidth="1"/>
    <col min="14826" max="14826" width="14.42578125" style="1" customWidth="1"/>
    <col min="14827" max="15076" width="9.140625" style="1"/>
    <col min="15077" max="15077" width="41.85546875" style="1" customWidth="1"/>
    <col min="15078" max="15078" width="15.7109375" style="1" customWidth="1"/>
    <col min="15079" max="15079" width="14.140625" style="1" customWidth="1"/>
    <col min="15080" max="15080" width="10.42578125" style="1" customWidth="1"/>
    <col min="15081" max="15081" width="14.7109375" style="1" customWidth="1"/>
    <col min="15082" max="15082" width="14.42578125" style="1" customWidth="1"/>
    <col min="15083" max="15332" width="9.140625" style="1"/>
    <col min="15333" max="15333" width="41.85546875" style="1" customWidth="1"/>
    <col min="15334" max="15334" width="15.7109375" style="1" customWidth="1"/>
    <col min="15335" max="15335" width="14.140625" style="1" customWidth="1"/>
    <col min="15336" max="15336" width="10.42578125" style="1" customWidth="1"/>
    <col min="15337" max="15337" width="14.7109375" style="1" customWidth="1"/>
    <col min="15338" max="15338" width="14.42578125" style="1" customWidth="1"/>
    <col min="15339" max="15588" width="9.140625" style="1"/>
    <col min="15589" max="15589" width="41.85546875" style="1" customWidth="1"/>
    <col min="15590" max="15590" width="15.7109375" style="1" customWidth="1"/>
    <col min="15591" max="15591" width="14.140625" style="1" customWidth="1"/>
    <col min="15592" max="15592" width="10.42578125" style="1" customWidth="1"/>
    <col min="15593" max="15593" width="14.7109375" style="1" customWidth="1"/>
    <col min="15594" max="15594" width="14.42578125" style="1" customWidth="1"/>
    <col min="15595" max="15844" width="9.140625" style="1"/>
    <col min="15845" max="15845" width="41.85546875" style="1" customWidth="1"/>
    <col min="15846" max="15846" width="15.7109375" style="1" customWidth="1"/>
    <col min="15847" max="15847" width="14.140625" style="1" customWidth="1"/>
    <col min="15848" max="15848" width="10.42578125" style="1" customWidth="1"/>
    <col min="15849" max="15849" width="14.7109375" style="1" customWidth="1"/>
    <col min="15850" max="15850" width="14.42578125" style="1" customWidth="1"/>
    <col min="15851" max="16100" width="9.140625" style="1"/>
    <col min="16101" max="16101" width="41.85546875" style="1" customWidth="1"/>
    <col min="16102" max="16102" width="15.7109375" style="1" customWidth="1"/>
    <col min="16103" max="16103" width="14.140625" style="1" customWidth="1"/>
    <col min="16104" max="16104" width="10.42578125" style="1" customWidth="1"/>
    <col min="16105" max="16105" width="14.7109375" style="1" customWidth="1"/>
    <col min="16106" max="16106" width="14.42578125" style="1" customWidth="1"/>
    <col min="16107" max="16384" width="9.140625" style="1"/>
  </cols>
  <sheetData>
    <row r="1" spans="1:6">
      <c r="B1" s="209"/>
      <c r="C1" s="209"/>
      <c r="D1" s="539" t="s">
        <v>1165</v>
      </c>
      <c r="E1" s="539"/>
      <c r="F1" s="539"/>
    </row>
    <row r="2" spans="1:6" ht="15" customHeight="1">
      <c r="B2" s="209"/>
      <c r="C2" s="9"/>
      <c r="D2" s="539" t="s">
        <v>360</v>
      </c>
      <c r="E2" s="539"/>
      <c r="F2" s="539"/>
    </row>
    <row r="3" spans="1:6" ht="15.75" customHeight="1">
      <c r="B3" s="209"/>
      <c r="C3" s="541" t="s">
        <v>1788</v>
      </c>
      <c r="D3" s="541"/>
      <c r="E3" s="541"/>
      <c r="F3" s="541"/>
    </row>
    <row r="4" spans="1:6" ht="15" customHeight="1">
      <c r="B4" s="209"/>
      <c r="C4" s="541" t="s">
        <v>1787</v>
      </c>
      <c r="D4" s="541"/>
      <c r="E4" s="541"/>
      <c r="F4" s="541"/>
    </row>
    <row r="5" spans="1:6">
      <c r="D5" s="54"/>
      <c r="E5" s="54"/>
      <c r="F5" s="54"/>
    </row>
    <row r="6" spans="1:6" ht="15.75">
      <c r="A6" s="540" t="s">
        <v>1014</v>
      </c>
      <c r="B6" s="540"/>
      <c r="C6" s="540"/>
      <c r="D6" s="540"/>
      <c r="E6" s="540"/>
      <c r="F6" s="540"/>
    </row>
    <row r="8" spans="1:6" ht="29.25">
      <c r="A8" s="411" t="s">
        <v>0</v>
      </c>
      <c r="B8" s="70" t="s">
        <v>1</v>
      </c>
      <c r="C8" s="70" t="s">
        <v>2</v>
      </c>
      <c r="D8" s="70" t="s">
        <v>362</v>
      </c>
      <c r="E8" s="70" t="s">
        <v>363</v>
      </c>
      <c r="F8" s="70" t="s">
        <v>364</v>
      </c>
    </row>
    <row r="9" spans="1:6">
      <c r="A9" s="413" t="s">
        <v>3</v>
      </c>
      <c r="B9" s="536" t="s">
        <v>1783</v>
      </c>
      <c r="C9" s="537"/>
      <c r="D9" s="537"/>
      <c r="E9" s="537"/>
      <c r="F9" s="538"/>
    </row>
    <row r="10" spans="1:6">
      <c r="A10" s="68" t="s">
        <v>4</v>
      </c>
      <c r="B10" s="67" t="s">
        <v>1175</v>
      </c>
      <c r="C10" s="40"/>
      <c r="D10" s="42"/>
      <c r="E10" s="72"/>
      <c r="F10" s="72"/>
    </row>
    <row r="11" spans="1:6">
      <c r="A11" s="493" t="s">
        <v>795</v>
      </c>
      <c r="B11" s="94" t="s">
        <v>1124</v>
      </c>
      <c r="C11" s="40"/>
      <c r="D11" s="42"/>
      <c r="E11" s="72"/>
      <c r="F11" s="72"/>
    </row>
    <row r="12" spans="1:6">
      <c r="A12" s="93" t="s">
        <v>1126</v>
      </c>
      <c r="B12" s="92" t="s">
        <v>1135</v>
      </c>
      <c r="C12" s="40" t="s">
        <v>8</v>
      </c>
      <c r="D12" s="42">
        <v>0.09</v>
      </c>
      <c r="E12" s="71">
        <f>D12*0.21</f>
        <v>1.89E-2</v>
      </c>
      <c r="F12" s="71">
        <f>E12+D12</f>
        <v>0.1089</v>
      </c>
    </row>
    <row r="13" spans="1:6">
      <c r="A13" s="93" t="s">
        <v>1127</v>
      </c>
      <c r="B13" s="92" t="s">
        <v>1113</v>
      </c>
      <c r="C13" s="40" t="s">
        <v>8</v>
      </c>
      <c r="D13" s="42">
        <v>0.18</v>
      </c>
      <c r="E13" s="71">
        <f>D13*0.21</f>
        <v>3.78E-2</v>
      </c>
      <c r="F13" s="71">
        <f>E13+D13</f>
        <v>0.21779999999999999</v>
      </c>
    </row>
    <row r="14" spans="1:6">
      <c r="A14" s="93" t="s">
        <v>1128</v>
      </c>
      <c r="B14" s="92" t="s">
        <v>1134</v>
      </c>
      <c r="C14" s="40" t="s">
        <v>8</v>
      </c>
      <c r="D14" s="42">
        <v>0.18</v>
      </c>
      <c r="E14" s="71">
        <f>D14*0.21</f>
        <v>3.78E-2</v>
      </c>
      <c r="F14" s="71">
        <f>E14+D14</f>
        <v>0.21779999999999999</v>
      </c>
    </row>
    <row r="15" spans="1:6">
      <c r="A15" s="93" t="s">
        <v>1129</v>
      </c>
      <c r="B15" s="92" t="s">
        <v>1114</v>
      </c>
      <c r="C15" s="40" t="s">
        <v>8</v>
      </c>
      <c r="D15" s="42">
        <v>0.36</v>
      </c>
      <c r="E15" s="71">
        <f>D15*0.21</f>
        <v>7.5600000000000001E-2</v>
      </c>
      <c r="F15" s="71">
        <f>E15+D15</f>
        <v>0.43559999999999999</v>
      </c>
    </row>
    <row r="16" spans="1:6">
      <c r="A16" s="493" t="s">
        <v>796</v>
      </c>
      <c r="B16" s="94" t="s">
        <v>1136</v>
      </c>
      <c r="C16" s="40"/>
      <c r="D16" s="42"/>
      <c r="E16" s="72"/>
      <c r="F16" s="72"/>
    </row>
    <row r="17" spans="1:6">
      <c r="A17" s="93" t="s">
        <v>1130</v>
      </c>
      <c r="B17" s="92" t="s">
        <v>1135</v>
      </c>
      <c r="C17" s="40" t="s">
        <v>8</v>
      </c>
      <c r="D17" s="74">
        <v>0.25</v>
      </c>
      <c r="E17" s="71">
        <f>D17*0.21</f>
        <v>5.2499999999999998E-2</v>
      </c>
      <c r="F17" s="71">
        <f>E17+D17</f>
        <v>0.30249999999999999</v>
      </c>
    </row>
    <row r="18" spans="1:6">
      <c r="A18" s="93" t="s">
        <v>1131</v>
      </c>
      <c r="B18" s="92" t="s">
        <v>1113</v>
      </c>
      <c r="C18" s="40" t="s">
        <v>8</v>
      </c>
      <c r="D18" s="74">
        <f>F18/1.21</f>
        <v>0.49586776859504134</v>
      </c>
      <c r="E18" s="71">
        <f>D18*0.21</f>
        <v>0.10413223140495868</v>
      </c>
      <c r="F18" s="71">
        <v>0.6</v>
      </c>
    </row>
    <row r="19" spans="1:6">
      <c r="A19" s="93" t="s">
        <v>1132</v>
      </c>
      <c r="B19" s="92" t="s">
        <v>1134</v>
      </c>
      <c r="C19" s="40" t="s">
        <v>8</v>
      </c>
      <c r="D19" s="74">
        <f>F19/1.21</f>
        <v>0.49586776859504134</v>
      </c>
      <c r="E19" s="71">
        <f>D19*0.21</f>
        <v>0.10413223140495868</v>
      </c>
      <c r="F19" s="71">
        <v>0.6</v>
      </c>
    </row>
    <row r="20" spans="1:6">
      <c r="A20" s="93" t="s">
        <v>1133</v>
      </c>
      <c r="B20" s="92" t="s">
        <v>1114</v>
      </c>
      <c r="C20" s="40" t="s">
        <v>8</v>
      </c>
      <c r="D20" s="74">
        <f>F20/1.21</f>
        <v>0.99173553719008267</v>
      </c>
      <c r="E20" s="71">
        <f>D20*0.21</f>
        <v>0.20826446280991737</v>
      </c>
      <c r="F20" s="71">
        <v>1.2</v>
      </c>
    </row>
    <row r="21" spans="1:6">
      <c r="A21" s="68" t="s">
        <v>5</v>
      </c>
      <c r="B21" s="67" t="s">
        <v>1174</v>
      </c>
      <c r="C21" s="40"/>
      <c r="D21" s="42"/>
      <c r="E21" s="71"/>
      <c r="F21" s="71"/>
    </row>
    <row r="22" spans="1:6">
      <c r="A22" s="493" t="s">
        <v>433</v>
      </c>
      <c r="B22" s="94" t="s">
        <v>1124</v>
      </c>
      <c r="C22" s="40"/>
      <c r="D22" s="42"/>
      <c r="E22" s="71"/>
      <c r="F22" s="71"/>
    </row>
    <row r="23" spans="1:6">
      <c r="A23" s="93" t="s">
        <v>1166</v>
      </c>
      <c r="B23" s="92" t="s">
        <v>1135</v>
      </c>
      <c r="C23" s="40" t="s">
        <v>8</v>
      </c>
      <c r="D23" s="204">
        <v>0.11</v>
      </c>
      <c r="E23" s="35">
        <f>D23*0.21</f>
        <v>2.3099999999999999E-2</v>
      </c>
      <c r="F23" s="35">
        <f>E23+D23</f>
        <v>0.1331</v>
      </c>
    </row>
    <row r="24" spans="1:6">
      <c r="A24" s="93" t="s">
        <v>1167</v>
      </c>
      <c r="B24" s="92" t="s">
        <v>1113</v>
      </c>
      <c r="C24" s="40" t="s">
        <v>8</v>
      </c>
      <c r="D24" s="204">
        <f>F24/1.21</f>
        <v>0.21487603305785125</v>
      </c>
      <c r="E24" s="35">
        <f>ROUND(D24*0.21,2)</f>
        <v>0.05</v>
      </c>
      <c r="F24" s="35">
        <v>0.26</v>
      </c>
    </row>
    <row r="25" spans="1:6">
      <c r="A25" s="93" t="s">
        <v>1168</v>
      </c>
      <c r="B25" s="92" t="s">
        <v>1134</v>
      </c>
      <c r="C25" s="40" t="s">
        <v>8</v>
      </c>
      <c r="D25" s="204">
        <f>F25/1.21</f>
        <v>0.21487603305785125</v>
      </c>
      <c r="E25" s="35">
        <f>ROUND(D25*0.21,2)</f>
        <v>0.05</v>
      </c>
      <c r="F25" s="35">
        <v>0.26</v>
      </c>
    </row>
    <row r="26" spans="1:6">
      <c r="A26" s="93" t="s">
        <v>1169</v>
      </c>
      <c r="B26" s="92" t="s">
        <v>1114</v>
      </c>
      <c r="C26" s="40" t="s">
        <v>8</v>
      </c>
      <c r="D26" s="204">
        <v>0.42</v>
      </c>
      <c r="E26" s="35">
        <v>0.1</v>
      </c>
      <c r="F26" s="35">
        <f>E26+D26</f>
        <v>0.52</v>
      </c>
    </row>
    <row r="27" spans="1:6" s="450" customFormat="1">
      <c r="A27" s="93" t="s">
        <v>1586</v>
      </c>
      <c r="B27" s="448" t="s">
        <v>1585</v>
      </c>
      <c r="C27" s="407" t="s">
        <v>8</v>
      </c>
      <c r="D27" s="409">
        <f>F27/1.21</f>
        <v>0.28099173553719009</v>
      </c>
      <c r="E27" s="449">
        <f>D27*0.21</f>
        <v>5.900826446280992E-2</v>
      </c>
      <c r="F27" s="449">
        <v>0.34</v>
      </c>
    </row>
    <row r="28" spans="1:6">
      <c r="A28" s="493" t="s">
        <v>434</v>
      </c>
      <c r="B28" s="94" t="s">
        <v>1136</v>
      </c>
      <c r="C28" s="40"/>
      <c r="D28" s="260"/>
      <c r="E28" s="261"/>
      <c r="F28" s="261"/>
    </row>
    <row r="29" spans="1:6">
      <c r="A29" s="93" t="s">
        <v>1170</v>
      </c>
      <c r="B29" s="92" t="s">
        <v>1135</v>
      </c>
      <c r="C29" s="40" t="s">
        <v>8</v>
      </c>
      <c r="D29" s="204">
        <v>0.31</v>
      </c>
      <c r="E29" s="35">
        <f>D29*0.21</f>
        <v>6.5099999999999991E-2</v>
      </c>
      <c r="F29" s="35">
        <f>D29+E29</f>
        <v>0.37509999999999999</v>
      </c>
    </row>
    <row r="30" spans="1:6">
      <c r="A30" s="93" t="s">
        <v>1171</v>
      </c>
      <c r="B30" s="92" t="s">
        <v>1113</v>
      </c>
      <c r="C30" s="40" t="s">
        <v>8</v>
      </c>
      <c r="D30" s="204">
        <v>0.63</v>
      </c>
      <c r="E30" s="35">
        <f>D30*0.21</f>
        <v>0.1323</v>
      </c>
      <c r="F30" s="35">
        <f>D30+E30</f>
        <v>0.76229999999999998</v>
      </c>
    </row>
    <row r="31" spans="1:6">
      <c r="A31" s="93" t="s">
        <v>1172</v>
      </c>
      <c r="B31" s="92" t="s">
        <v>1134</v>
      </c>
      <c r="C31" s="40" t="s">
        <v>8</v>
      </c>
      <c r="D31" s="204">
        <v>0.63</v>
      </c>
      <c r="E31" s="35">
        <f>D31*0.21</f>
        <v>0.1323</v>
      </c>
      <c r="F31" s="35">
        <f>D31+E31</f>
        <v>0.76229999999999998</v>
      </c>
    </row>
    <row r="32" spans="1:6">
      <c r="A32" s="93" t="s">
        <v>1173</v>
      </c>
      <c r="B32" s="92" t="s">
        <v>1114</v>
      </c>
      <c r="C32" s="40" t="s">
        <v>8</v>
      </c>
      <c r="D32" s="204">
        <v>1.26</v>
      </c>
      <c r="E32" s="35">
        <f>D32*0.21</f>
        <v>0.2646</v>
      </c>
      <c r="F32" s="35">
        <f>D32+E32</f>
        <v>1.5246</v>
      </c>
    </row>
    <row r="33" spans="1:7">
      <c r="A33" s="93" t="s">
        <v>1587</v>
      </c>
      <c r="B33" s="448" t="s">
        <v>1585</v>
      </c>
      <c r="C33" s="407" t="s">
        <v>8</v>
      </c>
      <c r="D33" s="409">
        <f>F33/1.21</f>
        <v>0.57024793388429751</v>
      </c>
      <c r="E33" s="449">
        <f>D33*0.21</f>
        <v>0.11975206611570247</v>
      </c>
      <c r="F33" s="449">
        <v>0.69</v>
      </c>
      <c r="G33" s="450"/>
    </row>
    <row r="34" spans="1:7">
      <c r="A34" s="68" t="s">
        <v>6</v>
      </c>
      <c r="B34" s="67" t="s">
        <v>1125</v>
      </c>
      <c r="C34" s="40"/>
      <c r="D34" s="42"/>
      <c r="E34" s="72"/>
      <c r="F34" s="72"/>
    </row>
    <row r="35" spans="1:7">
      <c r="A35" s="493" t="s">
        <v>1038</v>
      </c>
      <c r="B35" s="94" t="s">
        <v>1135</v>
      </c>
      <c r="C35" s="40" t="s">
        <v>8</v>
      </c>
      <c r="D35" s="42">
        <v>0.21</v>
      </c>
      <c r="E35" s="71">
        <f>D35*0.21</f>
        <v>4.4099999999999993E-2</v>
      </c>
      <c r="F35" s="71">
        <f>D35+E35</f>
        <v>0.25409999999999999</v>
      </c>
    </row>
    <row r="36" spans="1:7">
      <c r="A36" s="493" t="s">
        <v>1241</v>
      </c>
      <c r="B36" s="94" t="s">
        <v>1113</v>
      </c>
      <c r="C36" s="40" t="s">
        <v>8</v>
      </c>
      <c r="D36" s="42">
        <v>0.33</v>
      </c>
      <c r="E36" s="71">
        <f>D36*0.21</f>
        <v>6.93E-2</v>
      </c>
      <c r="F36" s="71">
        <f>D36+E36</f>
        <v>0.39929999999999999</v>
      </c>
    </row>
    <row r="37" spans="1:7">
      <c r="A37" s="413" t="s">
        <v>102</v>
      </c>
      <c r="B37" s="536" t="s">
        <v>1283</v>
      </c>
      <c r="C37" s="537"/>
      <c r="D37" s="284"/>
      <c r="E37" s="284"/>
      <c r="F37" s="285"/>
      <c r="G37" s="395"/>
    </row>
    <row r="38" spans="1:7">
      <c r="A38" s="68" t="s">
        <v>56</v>
      </c>
      <c r="B38" s="632" t="s">
        <v>1016</v>
      </c>
      <c r="C38" s="633"/>
      <c r="D38" s="633"/>
      <c r="E38" s="633"/>
      <c r="F38" s="634"/>
      <c r="G38" s="395"/>
    </row>
    <row r="39" spans="1:7">
      <c r="A39" s="493" t="s">
        <v>427</v>
      </c>
      <c r="B39" s="94" t="s">
        <v>702</v>
      </c>
      <c r="C39" s="40" t="s">
        <v>943</v>
      </c>
      <c r="D39" s="74">
        <v>1.23</v>
      </c>
      <c r="E39" s="37" t="s">
        <v>375</v>
      </c>
      <c r="F39" s="37">
        <f>D39</f>
        <v>1.23</v>
      </c>
      <c r="G39" s="395"/>
    </row>
    <row r="40" spans="1:7">
      <c r="A40" s="493" t="s">
        <v>428</v>
      </c>
      <c r="B40" s="94" t="s">
        <v>1017</v>
      </c>
      <c r="C40" s="40" t="s">
        <v>943</v>
      </c>
      <c r="D40" s="74">
        <v>2.85</v>
      </c>
      <c r="E40" s="37" t="s">
        <v>375</v>
      </c>
      <c r="F40" s="37">
        <f>D40</f>
        <v>2.85</v>
      </c>
      <c r="G40" s="395"/>
    </row>
    <row r="41" spans="1:7">
      <c r="A41" s="493" t="s">
        <v>429</v>
      </c>
      <c r="B41" s="94" t="s">
        <v>1015</v>
      </c>
      <c r="C41" s="40" t="s">
        <v>943</v>
      </c>
      <c r="D41" s="74">
        <v>1.38</v>
      </c>
      <c r="E41" s="37" t="s">
        <v>375</v>
      </c>
      <c r="F41" s="37">
        <f>D41</f>
        <v>1.38</v>
      </c>
      <c r="G41" s="395"/>
    </row>
    <row r="42" spans="1:7">
      <c r="A42" s="493" t="s">
        <v>1019</v>
      </c>
      <c r="B42" s="94" t="s">
        <v>706</v>
      </c>
      <c r="C42" s="40" t="s">
        <v>943</v>
      </c>
      <c r="D42" s="74">
        <v>1.67</v>
      </c>
      <c r="E42" s="37" t="s">
        <v>375</v>
      </c>
      <c r="F42" s="37">
        <f>D42</f>
        <v>1.67</v>
      </c>
      <c r="G42" s="395"/>
    </row>
    <row r="43" spans="1:7" ht="15" customHeight="1">
      <c r="A43" s="68" t="s">
        <v>59</v>
      </c>
      <c r="B43" s="632" t="s">
        <v>1018</v>
      </c>
      <c r="C43" s="633"/>
      <c r="D43" s="633"/>
      <c r="E43" s="633"/>
      <c r="F43" s="634"/>
      <c r="G43" s="395"/>
    </row>
    <row r="44" spans="1:7">
      <c r="A44" s="493" t="s">
        <v>785</v>
      </c>
      <c r="B44" s="94" t="s">
        <v>702</v>
      </c>
      <c r="C44" s="40" t="s">
        <v>943</v>
      </c>
      <c r="D44" s="74">
        <v>1.23</v>
      </c>
      <c r="E44" s="6">
        <f>ROUND(D44*0.21,2)</f>
        <v>0.26</v>
      </c>
      <c r="F44" s="37">
        <f t="shared" ref="F44:F49" si="0">D44+E44</f>
        <v>1.49</v>
      </c>
      <c r="G44" s="395"/>
    </row>
    <row r="45" spans="1:7">
      <c r="A45" s="493" t="s">
        <v>786</v>
      </c>
      <c r="B45" s="94" t="s">
        <v>1017</v>
      </c>
      <c r="C45" s="40" t="s">
        <v>943</v>
      </c>
      <c r="D45" s="74">
        <v>2.85</v>
      </c>
      <c r="E45" s="37">
        <f t="shared" ref="E45:E49" si="1">ROUND(D45*0.21,2)</f>
        <v>0.6</v>
      </c>
      <c r="F45" s="37">
        <f t="shared" si="0"/>
        <v>3.45</v>
      </c>
      <c r="G45" s="395"/>
    </row>
    <row r="46" spans="1:7">
      <c r="A46" s="493" t="s">
        <v>787</v>
      </c>
      <c r="B46" s="94" t="s">
        <v>1015</v>
      </c>
      <c r="C46" s="40" t="s">
        <v>943</v>
      </c>
      <c r="D46" s="74">
        <v>1.38</v>
      </c>
      <c r="E46" s="6">
        <f t="shared" si="1"/>
        <v>0.28999999999999998</v>
      </c>
      <c r="F46" s="37">
        <f t="shared" si="0"/>
        <v>1.67</v>
      </c>
      <c r="G46" s="395"/>
    </row>
    <row r="47" spans="1:7">
      <c r="A47" s="493" t="s">
        <v>1020</v>
      </c>
      <c r="B47" s="94" t="s">
        <v>706</v>
      </c>
      <c r="C47" s="40" t="s">
        <v>943</v>
      </c>
      <c r="D47" s="74">
        <v>1.67</v>
      </c>
      <c r="E47" s="6">
        <f t="shared" si="1"/>
        <v>0.35</v>
      </c>
      <c r="F47" s="37">
        <f t="shared" si="0"/>
        <v>2.02</v>
      </c>
      <c r="G47" s="395"/>
    </row>
    <row r="48" spans="1:7">
      <c r="A48" s="68" t="s">
        <v>136</v>
      </c>
      <c r="B48" s="124" t="s">
        <v>1284</v>
      </c>
      <c r="C48" s="213" t="s">
        <v>943</v>
      </c>
      <c r="D48" s="222">
        <v>2.85</v>
      </c>
      <c r="E48" s="130">
        <f t="shared" si="1"/>
        <v>0.6</v>
      </c>
      <c r="F48" s="223">
        <f t="shared" si="0"/>
        <v>3.45</v>
      </c>
      <c r="G48" s="395"/>
    </row>
    <row r="49" spans="1:7">
      <c r="A49" s="68" t="s">
        <v>111</v>
      </c>
      <c r="B49" s="124" t="s">
        <v>1785</v>
      </c>
      <c r="C49" s="213" t="s">
        <v>413</v>
      </c>
      <c r="D49" s="222">
        <v>7.0000000000000007E-2</v>
      </c>
      <c r="E49" s="66">
        <f t="shared" si="1"/>
        <v>0.01</v>
      </c>
      <c r="F49" s="223">
        <f t="shared" si="0"/>
        <v>0.08</v>
      </c>
      <c r="G49" s="395"/>
    </row>
    <row r="50" spans="1:7">
      <c r="A50" s="68" t="s">
        <v>112</v>
      </c>
      <c r="B50" s="124" t="s">
        <v>1784</v>
      </c>
      <c r="C50" s="227"/>
      <c r="D50" s="228"/>
      <c r="E50" s="35"/>
      <c r="F50" s="35"/>
      <c r="G50" s="395"/>
    </row>
    <row r="51" spans="1:7">
      <c r="A51" s="493" t="s">
        <v>441</v>
      </c>
      <c r="B51" s="94" t="s">
        <v>702</v>
      </c>
      <c r="C51" s="40" t="s">
        <v>943</v>
      </c>
      <c r="D51" s="74">
        <v>0.78</v>
      </c>
      <c r="E51" s="35">
        <f>ROUND(D51*0.21,2)</f>
        <v>0.16</v>
      </c>
      <c r="F51" s="35">
        <f>D51+E51</f>
        <v>0.94000000000000006</v>
      </c>
      <c r="G51" s="395"/>
    </row>
    <row r="52" spans="1:7">
      <c r="A52" s="493" t="s">
        <v>442</v>
      </c>
      <c r="B52" s="94" t="s">
        <v>1017</v>
      </c>
      <c r="C52" s="40" t="s">
        <v>943</v>
      </c>
      <c r="D52" s="74">
        <v>1.85</v>
      </c>
      <c r="E52" s="35">
        <f t="shared" ref="E52:E54" si="2">ROUND(D52*0.21,2)</f>
        <v>0.39</v>
      </c>
      <c r="F52" s="35">
        <f t="shared" ref="F52:F54" si="3">D52+E52</f>
        <v>2.2400000000000002</v>
      </c>
      <c r="G52" s="395"/>
    </row>
    <row r="53" spans="1:7" s="220" customFormat="1" ht="15" customHeight="1">
      <c r="A53" s="493" t="s">
        <v>443</v>
      </c>
      <c r="B53" s="94" t="s">
        <v>1015</v>
      </c>
      <c r="C53" s="40" t="s">
        <v>943</v>
      </c>
      <c r="D53" s="74">
        <v>1.03</v>
      </c>
      <c r="E53" s="35">
        <f t="shared" si="2"/>
        <v>0.22</v>
      </c>
      <c r="F53" s="35">
        <f t="shared" si="3"/>
        <v>1.25</v>
      </c>
      <c r="G53" s="395"/>
    </row>
    <row r="54" spans="1:7" s="220" customFormat="1">
      <c r="A54" s="493" t="s">
        <v>1285</v>
      </c>
      <c r="B54" s="94" t="s">
        <v>706</v>
      </c>
      <c r="C54" s="40" t="s">
        <v>943</v>
      </c>
      <c r="D54" s="74">
        <v>1.22</v>
      </c>
      <c r="E54" s="35">
        <f t="shared" si="2"/>
        <v>0.26</v>
      </c>
      <c r="F54" s="35">
        <f t="shared" si="3"/>
        <v>1.48</v>
      </c>
      <c r="G54" s="395"/>
    </row>
    <row r="55" spans="1:7" ht="29.25" customHeight="1">
      <c r="A55" s="411" t="s">
        <v>103</v>
      </c>
      <c r="B55" s="687" t="s">
        <v>1531</v>
      </c>
      <c r="C55" s="688"/>
      <c r="D55" s="688"/>
      <c r="E55" s="688"/>
      <c r="F55" s="712"/>
      <c r="G55" s="396"/>
    </row>
    <row r="56" spans="1:7" ht="15" customHeight="1">
      <c r="A56" s="491" t="s">
        <v>62</v>
      </c>
      <c r="B56" s="211" t="s">
        <v>1036</v>
      </c>
      <c r="C56" s="40"/>
      <c r="D56" s="74"/>
      <c r="E56" s="72"/>
      <c r="F56" s="71"/>
      <c r="G56" s="395"/>
    </row>
    <row r="57" spans="1:7">
      <c r="A57" s="493" t="s">
        <v>410</v>
      </c>
      <c r="B57" s="94" t="s">
        <v>1532</v>
      </c>
      <c r="C57" s="40"/>
      <c r="D57" s="74"/>
      <c r="E57" s="72"/>
      <c r="F57" s="71"/>
      <c r="G57" s="395"/>
    </row>
    <row r="58" spans="1:7">
      <c r="A58" s="93" t="s">
        <v>1233</v>
      </c>
      <c r="B58" s="92" t="s">
        <v>1025</v>
      </c>
      <c r="C58" s="40" t="s">
        <v>162</v>
      </c>
      <c r="D58" s="74">
        <v>82.65</v>
      </c>
      <c r="E58" s="72">
        <v>17.350000000000001</v>
      </c>
      <c r="F58" s="71">
        <f t="shared" ref="F58:F61" si="4">D58+E58</f>
        <v>100</v>
      </c>
      <c r="G58" s="395"/>
    </row>
    <row r="59" spans="1:7">
      <c r="A59" s="263" t="s">
        <v>1709</v>
      </c>
      <c r="B59" s="394" t="s">
        <v>1026</v>
      </c>
      <c r="C59" s="40" t="s">
        <v>162</v>
      </c>
      <c r="D59" s="74">
        <v>41.32</v>
      </c>
      <c r="E59" s="72">
        <f t="shared" ref="E59:E61" si="5">ROUND(D59*0.21,2)</f>
        <v>8.68</v>
      </c>
      <c r="F59" s="71">
        <f t="shared" si="4"/>
        <v>50</v>
      </c>
      <c r="G59" s="395"/>
    </row>
    <row r="60" spans="1:7">
      <c r="A60" s="93" t="s">
        <v>1234</v>
      </c>
      <c r="B60" s="92" t="s">
        <v>1235</v>
      </c>
      <c r="C60" s="40" t="s">
        <v>162</v>
      </c>
      <c r="D60" s="74">
        <v>2.75</v>
      </c>
      <c r="E60" s="72">
        <f t="shared" si="5"/>
        <v>0.57999999999999996</v>
      </c>
      <c r="F60" s="71">
        <f t="shared" si="4"/>
        <v>3.33</v>
      </c>
      <c r="G60" s="395"/>
    </row>
    <row r="61" spans="1:7">
      <c r="A61" s="263" t="s">
        <v>1710</v>
      </c>
      <c r="B61" s="394" t="s">
        <v>1026</v>
      </c>
      <c r="C61" s="40" t="s">
        <v>162</v>
      </c>
      <c r="D61" s="74">
        <v>1.38</v>
      </c>
      <c r="E61" s="72">
        <f t="shared" si="5"/>
        <v>0.28999999999999998</v>
      </c>
      <c r="F61" s="71">
        <f t="shared" si="4"/>
        <v>1.67</v>
      </c>
      <c r="G61" s="395"/>
    </row>
    <row r="62" spans="1:7">
      <c r="A62" s="493" t="s">
        <v>351</v>
      </c>
      <c r="B62" s="94" t="s">
        <v>1236</v>
      </c>
      <c r="C62" s="40"/>
      <c r="D62" s="74"/>
      <c r="E62" s="72"/>
      <c r="F62" s="71"/>
      <c r="G62" s="395"/>
    </row>
    <row r="63" spans="1:7">
      <c r="A63" s="93" t="s">
        <v>1021</v>
      </c>
      <c r="B63" s="92" t="s">
        <v>1027</v>
      </c>
      <c r="C63" s="40" t="s">
        <v>162</v>
      </c>
      <c r="D63" s="74">
        <v>7.73</v>
      </c>
      <c r="E63" s="72">
        <v>1.62</v>
      </c>
      <c r="F63" s="71">
        <v>9.35</v>
      </c>
      <c r="G63" s="395"/>
    </row>
    <row r="64" spans="1:7">
      <c r="A64" s="93" t="s">
        <v>1022</v>
      </c>
      <c r="B64" s="92" t="s">
        <v>1028</v>
      </c>
      <c r="C64" s="40" t="s">
        <v>162</v>
      </c>
      <c r="D64" s="74">
        <v>4.13</v>
      </c>
      <c r="E64" s="72">
        <v>0.87</v>
      </c>
      <c r="F64" s="71">
        <v>5</v>
      </c>
      <c r="G64" s="395"/>
    </row>
    <row r="65" spans="1:7" ht="28.5">
      <c r="A65" s="491" t="s">
        <v>63</v>
      </c>
      <c r="B65" s="211" t="s">
        <v>1533</v>
      </c>
      <c r="C65" s="40"/>
      <c r="D65" s="74"/>
      <c r="E65" s="72"/>
      <c r="F65" s="71"/>
      <c r="G65" s="396"/>
    </row>
    <row r="66" spans="1:7">
      <c r="A66" s="493" t="s">
        <v>431</v>
      </c>
      <c r="B66" s="94" t="s">
        <v>1296</v>
      </c>
      <c r="C66" s="40" t="s">
        <v>1029</v>
      </c>
      <c r="D66" s="74">
        <v>10</v>
      </c>
      <c r="E66" s="71">
        <v>2.1</v>
      </c>
      <c r="F66" s="71">
        <v>12.1</v>
      </c>
      <c r="G66" s="396"/>
    </row>
    <row r="67" spans="1:7" ht="29.25">
      <c r="A67" s="413" t="s">
        <v>1213</v>
      </c>
      <c r="B67" s="283" t="s">
        <v>1218</v>
      </c>
      <c r="C67" s="283" t="s">
        <v>1214</v>
      </c>
      <c r="D67" s="286">
        <v>2.35</v>
      </c>
      <c r="E67" s="287" t="s">
        <v>376</v>
      </c>
      <c r="F67" s="287">
        <v>2.35</v>
      </c>
      <c r="G67" s="397"/>
    </row>
    <row r="68" spans="1:7" ht="29.25">
      <c r="A68" s="414" t="s">
        <v>105</v>
      </c>
      <c r="B68" s="283" t="s">
        <v>1220</v>
      </c>
      <c r="C68" s="283" t="s">
        <v>1219</v>
      </c>
      <c r="D68" s="286">
        <v>1.85</v>
      </c>
      <c r="E68" s="287">
        <v>0.39</v>
      </c>
      <c r="F68" s="287">
        <v>2.2400000000000002</v>
      </c>
      <c r="G68" s="398"/>
    </row>
    <row r="69" spans="1:7" ht="15" customHeight="1">
      <c r="A69" s="414">
        <v>6</v>
      </c>
      <c r="B69" s="629" t="s">
        <v>325</v>
      </c>
      <c r="C69" s="629"/>
      <c r="D69" s="629"/>
      <c r="E69" s="629"/>
      <c r="F69" s="629"/>
      <c r="G69" s="396"/>
    </row>
    <row r="70" spans="1:7" ht="18">
      <c r="A70" s="68" t="s">
        <v>13</v>
      </c>
      <c r="B70" s="534" t="s">
        <v>1778</v>
      </c>
      <c r="C70" s="302" t="s">
        <v>554</v>
      </c>
      <c r="D70" s="303">
        <v>0.41</v>
      </c>
      <c r="E70" s="303">
        <f>ROUND(D70*21%,2)</f>
        <v>0.09</v>
      </c>
      <c r="F70" s="303">
        <f>D70+E70</f>
        <v>0.5</v>
      </c>
      <c r="G70" s="396"/>
    </row>
    <row r="71" spans="1:7" ht="18">
      <c r="A71" s="68" t="s">
        <v>15</v>
      </c>
      <c r="B71" s="94" t="s">
        <v>1779</v>
      </c>
      <c r="C71" s="302" t="s">
        <v>554</v>
      </c>
      <c r="D71" s="303">
        <v>0.83</v>
      </c>
      <c r="E71" s="303">
        <f>ROUND(D71*21%,2)</f>
        <v>0.17</v>
      </c>
      <c r="F71" s="303">
        <f>D71+E71</f>
        <v>1</v>
      </c>
      <c r="G71" s="396"/>
    </row>
    <row r="72" spans="1:7">
      <c r="A72" s="68" t="s">
        <v>144</v>
      </c>
      <c r="B72" s="94" t="s">
        <v>555</v>
      </c>
      <c r="C72" s="302" t="s">
        <v>87</v>
      </c>
      <c r="D72" s="303">
        <v>4.13</v>
      </c>
      <c r="E72" s="303">
        <f>ROUND(D72*21%,2)</f>
        <v>0.87</v>
      </c>
      <c r="F72" s="303">
        <f>D72+E72</f>
        <v>5</v>
      </c>
      <c r="G72" s="396"/>
    </row>
    <row r="73" spans="1:7" ht="18">
      <c r="A73" s="68" t="s">
        <v>145</v>
      </c>
      <c r="B73" s="94" t="s">
        <v>1780</v>
      </c>
      <c r="C73" s="302" t="s">
        <v>1009</v>
      </c>
      <c r="D73" s="303">
        <v>0.83</v>
      </c>
      <c r="E73" s="303">
        <v>0.17</v>
      </c>
      <c r="F73" s="303">
        <v>1</v>
      </c>
      <c r="G73" s="396"/>
    </row>
    <row r="74" spans="1:7" ht="15" customHeight="1">
      <c r="A74" s="711" t="s">
        <v>1010</v>
      </c>
      <c r="B74" s="711"/>
      <c r="C74" s="711"/>
      <c r="D74" s="711"/>
      <c r="E74" s="711"/>
      <c r="F74" s="711"/>
    </row>
    <row r="75" spans="1:7" ht="15" customHeight="1">
      <c r="A75" s="711" t="s">
        <v>1011</v>
      </c>
      <c r="B75" s="711"/>
      <c r="C75" s="711"/>
      <c r="D75" s="711"/>
      <c r="E75" s="711"/>
      <c r="F75" s="711"/>
    </row>
    <row r="76" spans="1:7" ht="15" customHeight="1">
      <c r="A76" s="711" t="s">
        <v>1012</v>
      </c>
      <c r="B76" s="711"/>
      <c r="C76" s="711"/>
      <c r="D76" s="711"/>
      <c r="E76" s="711"/>
      <c r="F76" s="711"/>
    </row>
    <row r="77" spans="1:7" ht="15" customHeight="1">
      <c r="A77" s="711" t="s">
        <v>1013</v>
      </c>
      <c r="B77" s="711"/>
      <c r="C77" s="711"/>
      <c r="D77" s="711"/>
      <c r="E77" s="711"/>
      <c r="F77" s="711"/>
    </row>
    <row r="78" spans="1:7" ht="29.25">
      <c r="A78" s="414" t="s">
        <v>406</v>
      </c>
      <c r="B78" s="283" t="s">
        <v>1301</v>
      </c>
      <c r="C78" s="283" t="s">
        <v>1302</v>
      </c>
      <c r="D78" s="286">
        <v>0</v>
      </c>
      <c r="E78" s="287">
        <v>0</v>
      </c>
      <c r="F78" s="287">
        <v>0</v>
      </c>
      <c r="G78" s="395"/>
    </row>
    <row r="79" spans="1:7" ht="29.25">
      <c r="A79" s="414" t="s">
        <v>21</v>
      </c>
      <c r="B79" s="323" t="s">
        <v>1319</v>
      </c>
      <c r="C79" s="323" t="s">
        <v>1320</v>
      </c>
      <c r="D79" s="286">
        <v>12.4</v>
      </c>
      <c r="E79" s="287">
        <v>2.6</v>
      </c>
      <c r="F79" s="287">
        <v>15</v>
      </c>
      <c r="G79" s="395"/>
    </row>
    <row r="80" spans="1:7">
      <c r="A80" s="415" t="s">
        <v>374</v>
      </c>
      <c r="B80" s="714" t="s">
        <v>788</v>
      </c>
      <c r="C80" s="715"/>
      <c r="D80" s="715"/>
      <c r="E80" s="715"/>
      <c r="F80" s="716"/>
      <c r="G80" s="366"/>
    </row>
    <row r="81" spans="1:8" ht="18">
      <c r="A81" s="421" t="s">
        <v>28</v>
      </c>
      <c r="B81" s="337" t="s">
        <v>398</v>
      </c>
      <c r="C81" s="338" t="s">
        <v>162</v>
      </c>
      <c r="D81" s="339">
        <v>50</v>
      </c>
      <c r="E81" s="340" t="s">
        <v>1776</v>
      </c>
      <c r="F81" s="341">
        <v>50</v>
      </c>
    </row>
    <row r="82" spans="1:8" ht="18">
      <c r="A82" s="421" t="s">
        <v>29</v>
      </c>
      <c r="B82" s="337" t="s">
        <v>399</v>
      </c>
      <c r="C82" s="338" t="s">
        <v>162</v>
      </c>
      <c r="D82" s="339">
        <v>20</v>
      </c>
      <c r="E82" s="340" t="s">
        <v>1776</v>
      </c>
      <c r="F82" s="341">
        <v>20</v>
      </c>
    </row>
    <row r="83" spans="1:8" ht="18">
      <c r="A83" s="421" t="s">
        <v>30</v>
      </c>
      <c r="B83" s="337" t="s">
        <v>400</v>
      </c>
      <c r="C83" s="338" t="s">
        <v>162</v>
      </c>
      <c r="D83" s="339">
        <v>15</v>
      </c>
      <c r="E83" s="340" t="s">
        <v>1776</v>
      </c>
      <c r="F83" s="341">
        <v>15</v>
      </c>
    </row>
    <row r="84" spans="1:8" ht="18">
      <c r="A84" s="421" t="s">
        <v>246</v>
      </c>
      <c r="B84" s="337" t="s">
        <v>401</v>
      </c>
      <c r="C84" s="338" t="s">
        <v>162</v>
      </c>
      <c r="D84" s="339">
        <v>10</v>
      </c>
      <c r="E84" s="340" t="s">
        <v>1776</v>
      </c>
      <c r="F84" s="341">
        <v>10</v>
      </c>
    </row>
    <row r="85" spans="1:8" ht="18">
      <c r="A85" s="421" t="s">
        <v>247</v>
      </c>
      <c r="B85" s="337" t="s">
        <v>1343</v>
      </c>
      <c r="C85" s="338" t="s">
        <v>162</v>
      </c>
      <c r="D85" s="339">
        <v>7</v>
      </c>
      <c r="E85" s="340" t="s">
        <v>1776</v>
      </c>
      <c r="F85" s="341" t="s">
        <v>1348</v>
      </c>
    </row>
    <row r="86" spans="1:8" ht="18">
      <c r="A86" s="421" t="s">
        <v>248</v>
      </c>
      <c r="B86" s="337" t="s">
        <v>1344</v>
      </c>
      <c r="C86" s="338" t="s">
        <v>162</v>
      </c>
      <c r="D86" s="339">
        <v>5</v>
      </c>
      <c r="E86" s="340" t="s">
        <v>1776</v>
      </c>
      <c r="F86" s="341">
        <v>5</v>
      </c>
    </row>
    <row r="87" spans="1:8" ht="18">
      <c r="A87" s="421" t="s">
        <v>249</v>
      </c>
      <c r="B87" s="337" t="s">
        <v>1345</v>
      </c>
      <c r="C87" s="338" t="s">
        <v>162</v>
      </c>
      <c r="D87" s="339">
        <v>3</v>
      </c>
      <c r="E87" s="340" t="s">
        <v>1776</v>
      </c>
      <c r="F87" s="341">
        <v>3</v>
      </c>
    </row>
    <row r="88" spans="1:8" ht="18">
      <c r="A88" s="421" t="s">
        <v>250</v>
      </c>
      <c r="B88" s="337" t="s">
        <v>1486</v>
      </c>
      <c r="C88" s="338" t="s">
        <v>162</v>
      </c>
      <c r="D88" s="339">
        <v>2</v>
      </c>
      <c r="E88" s="340" t="s">
        <v>1776</v>
      </c>
      <c r="F88" s="341">
        <v>2</v>
      </c>
    </row>
    <row r="89" spans="1:8" ht="18">
      <c r="A89" s="421" t="s">
        <v>251</v>
      </c>
      <c r="B89" s="337" t="s">
        <v>1487</v>
      </c>
      <c r="C89" s="338" t="s">
        <v>162</v>
      </c>
      <c r="D89" s="339">
        <v>1</v>
      </c>
      <c r="E89" s="340" t="s">
        <v>1776</v>
      </c>
      <c r="F89" s="341">
        <v>1</v>
      </c>
    </row>
    <row r="90" spans="1:8" ht="18">
      <c r="A90" s="421" t="s">
        <v>252</v>
      </c>
      <c r="B90" s="337" t="s">
        <v>1505</v>
      </c>
      <c r="C90" s="338" t="s">
        <v>162</v>
      </c>
      <c r="D90" s="339">
        <v>0.5</v>
      </c>
      <c r="E90" s="340" t="s">
        <v>1776</v>
      </c>
      <c r="F90" s="341">
        <v>0.5</v>
      </c>
    </row>
    <row r="91" spans="1:8" s="58" customFormat="1" ht="75">
      <c r="A91" s="416" t="s">
        <v>38</v>
      </c>
      <c r="B91" s="399" t="s">
        <v>1534</v>
      </c>
      <c r="C91" s="400" t="s">
        <v>1320</v>
      </c>
      <c r="D91" s="477" t="s">
        <v>1754</v>
      </c>
      <c r="E91" s="479" t="s">
        <v>1513</v>
      </c>
      <c r="F91" s="478" t="s">
        <v>1755</v>
      </c>
    </row>
    <row r="92" spans="1:8" s="58" customFormat="1" ht="15" customHeight="1">
      <c r="A92" s="717" t="s">
        <v>1688</v>
      </c>
      <c r="B92" s="718"/>
      <c r="C92" s="718"/>
      <c r="D92" s="718"/>
      <c r="E92" s="718"/>
      <c r="F92" s="719"/>
    </row>
    <row r="93" spans="1:8">
      <c r="A93" s="400" t="s">
        <v>520</v>
      </c>
      <c r="B93" s="400" t="s">
        <v>1580</v>
      </c>
      <c r="C93" s="406"/>
      <c r="D93" s="406"/>
      <c r="E93" s="406"/>
      <c r="F93" s="406"/>
    </row>
    <row r="94" spans="1:8">
      <c r="A94" s="421" t="s">
        <v>43</v>
      </c>
      <c r="B94" s="407" t="s">
        <v>1536</v>
      </c>
      <c r="C94" s="407" t="s">
        <v>1537</v>
      </c>
      <c r="D94" s="405">
        <f>F94/1.21</f>
        <v>20.66115702479339</v>
      </c>
      <c r="E94" s="376">
        <f>D94*0.21</f>
        <v>4.338842975206612</v>
      </c>
      <c r="F94" s="409">
        <v>25</v>
      </c>
      <c r="H94" s="460"/>
    </row>
    <row r="95" spans="1:8">
      <c r="A95" s="421" t="s">
        <v>44</v>
      </c>
      <c r="B95" s="407" t="s">
        <v>1541</v>
      </c>
      <c r="C95" s="407" t="s">
        <v>1537</v>
      </c>
      <c r="D95" s="405">
        <f t="shared" ref="D95:D97" si="6">F95/1.21</f>
        <v>33.057851239669425</v>
      </c>
      <c r="E95" s="376">
        <f t="shared" ref="E95:E98" si="7">D95*0.21</f>
        <v>6.9421487603305794</v>
      </c>
      <c r="F95" s="409">
        <v>40</v>
      </c>
      <c r="H95" s="460"/>
    </row>
    <row r="96" spans="1:8">
      <c r="A96" s="421" t="s">
        <v>45</v>
      </c>
      <c r="B96" s="407" t="s">
        <v>1538</v>
      </c>
      <c r="C96" s="407" t="s">
        <v>1537</v>
      </c>
      <c r="D96" s="405">
        <f t="shared" si="6"/>
        <v>28.925619834710744</v>
      </c>
      <c r="E96" s="376">
        <f t="shared" si="7"/>
        <v>6.0743801652892557</v>
      </c>
      <c r="F96" s="409">
        <v>35</v>
      </c>
      <c r="H96" s="460"/>
    </row>
    <row r="97" spans="1:8">
      <c r="A97" s="421" t="s">
        <v>286</v>
      </c>
      <c r="B97" s="407" t="s">
        <v>1539</v>
      </c>
      <c r="C97" s="407" t="s">
        <v>1537</v>
      </c>
      <c r="D97" s="405">
        <f t="shared" si="6"/>
        <v>49.586776859504134</v>
      </c>
      <c r="E97" s="376">
        <f t="shared" si="7"/>
        <v>10.413223140495868</v>
      </c>
      <c r="F97" s="409">
        <v>60</v>
      </c>
      <c r="H97" s="460"/>
    </row>
    <row r="98" spans="1:8">
      <c r="A98" s="400" t="s">
        <v>522</v>
      </c>
      <c r="B98" s="400" t="s">
        <v>1540</v>
      </c>
      <c r="C98" s="406" t="s">
        <v>162</v>
      </c>
      <c r="D98" s="408">
        <v>2.48</v>
      </c>
      <c r="E98" s="478">
        <f t="shared" si="7"/>
        <v>0.52079999999999993</v>
      </c>
      <c r="F98" s="410">
        <v>3</v>
      </c>
    </row>
    <row r="99" spans="1:8" s="58" customFormat="1" ht="14.25">
      <c r="A99" s="416" t="s">
        <v>523</v>
      </c>
      <c r="B99" s="399" t="s">
        <v>1535</v>
      </c>
      <c r="C99" s="400"/>
      <c r="D99" s="401"/>
      <c r="E99" s="402"/>
      <c r="F99" s="402"/>
    </row>
    <row r="100" spans="1:8">
      <c r="A100" s="421" t="s">
        <v>300</v>
      </c>
      <c r="B100" s="404" t="s">
        <v>1514</v>
      </c>
      <c r="C100" s="403" t="s">
        <v>87</v>
      </c>
      <c r="D100" s="405">
        <f>F100/1.21</f>
        <v>24.793388429752067</v>
      </c>
      <c r="E100" s="405">
        <f>D100*0.21</f>
        <v>5.2066115702479339</v>
      </c>
      <c r="F100" s="405">
        <v>30</v>
      </c>
    </row>
    <row r="101" spans="1:8">
      <c r="A101" s="421" t="s">
        <v>302</v>
      </c>
      <c r="B101" s="404" t="s">
        <v>1525</v>
      </c>
      <c r="C101" s="403"/>
      <c r="D101" s="405"/>
      <c r="E101" s="405"/>
      <c r="F101" s="405"/>
    </row>
    <row r="102" spans="1:8">
      <c r="A102" s="418" t="s">
        <v>1542</v>
      </c>
      <c r="B102" s="404" t="s">
        <v>1527</v>
      </c>
      <c r="C102" s="403" t="s">
        <v>1524</v>
      </c>
      <c r="D102" s="405">
        <f t="shared" ref="D102:D108" si="8">F102/1.21</f>
        <v>0.57851239669421484</v>
      </c>
      <c r="E102" s="405">
        <f t="shared" ref="E102:E108" si="9">D102*0.21</f>
        <v>0.12148760330578511</v>
      </c>
      <c r="F102" s="405">
        <v>0.7</v>
      </c>
    </row>
    <row r="103" spans="1:8">
      <c r="A103" s="418" t="s">
        <v>1543</v>
      </c>
      <c r="B103" s="404" t="s">
        <v>1528</v>
      </c>
      <c r="C103" s="403" t="s">
        <v>87</v>
      </c>
      <c r="D103" s="405">
        <f t="shared" si="8"/>
        <v>8.2644628099173563</v>
      </c>
      <c r="E103" s="405">
        <f t="shared" si="9"/>
        <v>1.7355371900826448</v>
      </c>
      <c r="F103" s="405">
        <v>10</v>
      </c>
    </row>
    <row r="104" spans="1:8">
      <c r="A104" s="418" t="s">
        <v>1544</v>
      </c>
      <c r="B104" s="404" t="s">
        <v>1526</v>
      </c>
      <c r="C104" s="403" t="s">
        <v>1524</v>
      </c>
      <c r="D104" s="405">
        <f t="shared" si="8"/>
        <v>0.82644628099173556</v>
      </c>
      <c r="E104" s="405">
        <f t="shared" si="9"/>
        <v>0.17355371900826447</v>
      </c>
      <c r="F104" s="405">
        <v>1</v>
      </c>
    </row>
    <row r="105" spans="1:8">
      <c r="A105" s="418" t="s">
        <v>1545</v>
      </c>
      <c r="B105" s="404" t="s">
        <v>1528</v>
      </c>
      <c r="C105" s="403" t="s">
        <v>87</v>
      </c>
      <c r="D105" s="405">
        <f t="shared" si="8"/>
        <v>8.2644628099173563</v>
      </c>
      <c r="E105" s="405">
        <f t="shared" si="9"/>
        <v>1.7355371900826448</v>
      </c>
      <c r="F105" s="405">
        <v>10</v>
      </c>
    </row>
    <row r="106" spans="1:8">
      <c r="A106" s="421" t="s">
        <v>304</v>
      </c>
      <c r="B106" s="404" t="s">
        <v>1643</v>
      </c>
      <c r="C106" s="403" t="s">
        <v>1524</v>
      </c>
      <c r="D106" s="405">
        <f t="shared" si="8"/>
        <v>0.33057851239669422</v>
      </c>
      <c r="E106" s="405">
        <f t="shared" si="9"/>
        <v>6.9421487603305784E-2</v>
      </c>
      <c r="F106" s="405">
        <v>0.4</v>
      </c>
    </row>
    <row r="107" spans="1:8" ht="30">
      <c r="A107" s="421" t="s">
        <v>306</v>
      </c>
      <c r="B107" s="404" t="s">
        <v>1515</v>
      </c>
      <c r="C107" s="403" t="s">
        <v>87</v>
      </c>
      <c r="D107" s="405">
        <f t="shared" si="8"/>
        <v>9.9173553719008272</v>
      </c>
      <c r="E107" s="405">
        <f t="shared" si="9"/>
        <v>2.0826446280991737</v>
      </c>
      <c r="F107" s="405">
        <v>12</v>
      </c>
    </row>
    <row r="108" spans="1:8" ht="30">
      <c r="A108" s="421" t="s">
        <v>1488</v>
      </c>
      <c r="B108" s="404" t="s">
        <v>1516</v>
      </c>
      <c r="C108" s="403" t="s">
        <v>981</v>
      </c>
      <c r="D108" s="405">
        <f t="shared" si="8"/>
        <v>0.66115702479338845</v>
      </c>
      <c r="E108" s="405">
        <f t="shared" si="9"/>
        <v>0.13884297520661157</v>
      </c>
      <c r="F108" s="405">
        <v>0.8</v>
      </c>
    </row>
    <row r="109" spans="1:8">
      <c r="A109" s="426" t="s">
        <v>524</v>
      </c>
      <c r="B109" s="427" t="s">
        <v>1564</v>
      </c>
      <c r="C109" s="428"/>
      <c r="D109" s="428"/>
      <c r="E109" s="428"/>
      <c r="F109" s="428"/>
      <c r="G109"/>
    </row>
    <row r="110" spans="1:8" ht="18">
      <c r="A110" s="421" t="s">
        <v>347</v>
      </c>
      <c r="B110" s="419" t="s">
        <v>1546</v>
      </c>
      <c r="C110" s="404" t="s">
        <v>949</v>
      </c>
      <c r="D110" s="436">
        <v>7</v>
      </c>
      <c r="E110" s="420" t="s">
        <v>1773</v>
      </c>
      <c r="F110" s="436">
        <v>7</v>
      </c>
      <c r="G110"/>
    </row>
    <row r="111" spans="1:8">
      <c r="A111" s="421" t="s">
        <v>348</v>
      </c>
      <c r="B111" s="429" t="s">
        <v>106</v>
      </c>
      <c r="C111" s="430"/>
      <c r="D111" s="437"/>
      <c r="E111" s="437"/>
      <c r="F111" s="437"/>
      <c r="G111"/>
    </row>
    <row r="112" spans="1:8" ht="18">
      <c r="A112" s="418" t="s">
        <v>1547</v>
      </c>
      <c r="B112" s="431" t="s">
        <v>683</v>
      </c>
      <c r="C112" s="404" t="s">
        <v>949</v>
      </c>
      <c r="D112" s="436">
        <v>2</v>
      </c>
      <c r="E112" s="420" t="s">
        <v>1774</v>
      </c>
      <c r="F112" s="436">
        <v>2</v>
      </c>
      <c r="G112"/>
    </row>
    <row r="113" spans="1:7" ht="18">
      <c r="A113" s="418" t="s">
        <v>1548</v>
      </c>
      <c r="B113" s="432" t="s">
        <v>684</v>
      </c>
      <c r="C113" s="404" t="s">
        <v>949</v>
      </c>
      <c r="D113" s="436">
        <v>1</v>
      </c>
      <c r="E113" s="420" t="s">
        <v>1774</v>
      </c>
      <c r="F113" s="436">
        <v>1</v>
      </c>
      <c r="G113"/>
    </row>
    <row r="114" spans="1:7">
      <c r="A114" s="421" t="s">
        <v>1549</v>
      </c>
      <c r="B114" s="433" t="s">
        <v>1521</v>
      </c>
      <c r="C114" s="404"/>
      <c r="D114" s="438"/>
      <c r="E114" s="438"/>
      <c r="F114" s="438"/>
      <c r="G114"/>
    </row>
    <row r="115" spans="1:7" ht="18">
      <c r="A115" s="418" t="s">
        <v>1550</v>
      </c>
      <c r="B115" s="434" t="s">
        <v>31</v>
      </c>
      <c r="C115" s="430" t="s">
        <v>949</v>
      </c>
      <c r="D115" s="436">
        <v>1</v>
      </c>
      <c r="E115" s="420" t="s">
        <v>1774</v>
      </c>
      <c r="F115" s="436">
        <v>1</v>
      </c>
      <c r="G115"/>
    </row>
    <row r="116" spans="1:7" ht="18">
      <c r="A116" s="418" t="s">
        <v>1677</v>
      </c>
      <c r="B116" s="435" t="s">
        <v>1517</v>
      </c>
      <c r="C116" s="404" t="s">
        <v>949</v>
      </c>
      <c r="D116" s="436">
        <v>0.5</v>
      </c>
      <c r="E116" s="420" t="s">
        <v>1774</v>
      </c>
      <c r="F116" s="436">
        <v>0.5</v>
      </c>
      <c r="G116"/>
    </row>
    <row r="117" spans="1:7" ht="18">
      <c r="A117" s="418" t="s">
        <v>1551</v>
      </c>
      <c r="B117" s="422" t="s">
        <v>32</v>
      </c>
      <c r="C117" s="404" t="s">
        <v>949</v>
      </c>
      <c r="D117" s="436">
        <v>0.7</v>
      </c>
      <c r="E117" s="420" t="s">
        <v>1774</v>
      </c>
      <c r="F117" s="436">
        <v>0.7</v>
      </c>
      <c r="G117"/>
    </row>
    <row r="118" spans="1:7" ht="18">
      <c r="A118" s="418" t="s">
        <v>1552</v>
      </c>
      <c r="B118" s="422" t="s">
        <v>1518</v>
      </c>
      <c r="C118" s="404" t="s">
        <v>949</v>
      </c>
      <c r="D118" s="436">
        <v>1</v>
      </c>
      <c r="E118" s="420" t="s">
        <v>1774</v>
      </c>
      <c r="F118" s="436">
        <v>1</v>
      </c>
      <c r="G118"/>
    </row>
    <row r="119" spans="1:7" ht="18">
      <c r="A119" s="418" t="s">
        <v>1553</v>
      </c>
      <c r="B119" s="422" t="s">
        <v>33</v>
      </c>
      <c r="C119" s="404" t="s">
        <v>949</v>
      </c>
      <c r="D119" s="436">
        <v>2</v>
      </c>
      <c r="E119" s="420" t="s">
        <v>1774</v>
      </c>
      <c r="F119" s="436">
        <v>2</v>
      </c>
      <c r="G119"/>
    </row>
    <row r="120" spans="1:7" ht="18">
      <c r="A120" s="418" t="s">
        <v>1554</v>
      </c>
      <c r="B120" s="422" t="s">
        <v>34</v>
      </c>
      <c r="C120" s="404" t="s">
        <v>949</v>
      </c>
      <c r="D120" s="436">
        <v>1.5</v>
      </c>
      <c r="E120" s="420" t="s">
        <v>1774</v>
      </c>
      <c r="F120" s="436">
        <v>1.5</v>
      </c>
      <c r="G120"/>
    </row>
    <row r="121" spans="1:7" ht="18">
      <c r="A121" s="418" t="s">
        <v>1555</v>
      </c>
      <c r="B121" s="423" t="s">
        <v>153</v>
      </c>
      <c r="C121" s="404" t="s">
        <v>949</v>
      </c>
      <c r="D121" s="436">
        <v>1.5</v>
      </c>
      <c r="E121" s="420" t="s">
        <v>1774</v>
      </c>
      <c r="F121" s="436">
        <v>1.5</v>
      </c>
      <c r="G121"/>
    </row>
    <row r="122" spans="1:7" ht="18">
      <c r="A122" s="418" t="s">
        <v>1556</v>
      </c>
      <c r="B122" s="422" t="s">
        <v>35</v>
      </c>
      <c r="C122" s="404" t="s">
        <v>949</v>
      </c>
      <c r="D122" s="436">
        <v>2</v>
      </c>
      <c r="E122" s="420" t="s">
        <v>1774</v>
      </c>
      <c r="F122" s="436">
        <v>2</v>
      </c>
      <c r="G122"/>
    </row>
    <row r="123" spans="1:7" ht="18">
      <c r="A123" s="418" t="s">
        <v>1557</v>
      </c>
      <c r="B123" s="423" t="s">
        <v>154</v>
      </c>
      <c r="C123" s="404" t="s">
        <v>949</v>
      </c>
      <c r="D123" s="436">
        <v>3</v>
      </c>
      <c r="E123" s="420" t="s">
        <v>1774</v>
      </c>
      <c r="F123" s="436">
        <v>3</v>
      </c>
      <c r="G123"/>
    </row>
    <row r="124" spans="1:7" ht="18">
      <c r="A124" s="418" t="s">
        <v>1558</v>
      </c>
      <c r="B124" s="423" t="s">
        <v>1519</v>
      </c>
      <c r="C124" s="404" t="s">
        <v>949</v>
      </c>
      <c r="D124" s="436">
        <v>2</v>
      </c>
      <c r="E124" s="420" t="s">
        <v>1774</v>
      </c>
      <c r="F124" s="436">
        <v>2</v>
      </c>
      <c r="G124"/>
    </row>
    <row r="125" spans="1:7" ht="18">
      <c r="A125" s="418" t="s">
        <v>1559</v>
      </c>
      <c r="B125" s="422" t="s">
        <v>36</v>
      </c>
      <c r="C125" s="404" t="s">
        <v>949</v>
      </c>
      <c r="D125" s="436">
        <v>3</v>
      </c>
      <c r="E125" s="420" t="s">
        <v>1774</v>
      </c>
      <c r="F125" s="436">
        <v>3</v>
      </c>
      <c r="G125"/>
    </row>
    <row r="126" spans="1:7" ht="18">
      <c r="A126" s="418" t="s">
        <v>1560</v>
      </c>
      <c r="B126" s="424" t="s">
        <v>1520</v>
      </c>
      <c r="C126" s="404" t="s">
        <v>949</v>
      </c>
      <c r="D126" s="436">
        <v>2.2000000000000002</v>
      </c>
      <c r="E126" s="420" t="s">
        <v>1774</v>
      </c>
      <c r="F126" s="436">
        <v>2.2000000000000002</v>
      </c>
      <c r="G126"/>
    </row>
    <row r="127" spans="1:7" ht="18">
      <c r="A127" s="418" t="s">
        <v>1561</v>
      </c>
      <c r="B127" s="422" t="s">
        <v>37</v>
      </c>
      <c r="C127" s="404" t="s">
        <v>949</v>
      </c>
      <c r="D127" s="436">
        <v>1.5</v>
      </c>
      <c r="E127" s="420" t="s">
        <v>1774</v>
      </c>
      <c r="F127" s="436">
        <v>1.5</v>
      </c>
      <c r="G127"/>
    </row>
    <row r="128" spans="1:7" ht="18">
      <c r="A128" s="418" t="s">
        <v>1562</v>
      </c>
      <c r="B128" s="425" t="s">
        <v>1522</v>
      </c>
      <c r="C128" s="404" t="s">
        <v>949</v>
      </c>
      <c r="D128" s="436">
        <v>1</v>
      </c>
      <c r="E128" s="420" t="s">
        <v>1774</v>
      </c>
      <c r="F128" s="436">
        <v>1</v>
      </c>
      <c r="G128"/>
    </row>
    <row r="129" spans="1:8">
      <c r="A129" s="426" t="s">
        <v>525</v>
      </c>
      <c r="B129" s="427" t="s">
        <v>1661</v>
      </c>
      <c r="C129" s="463"/>
      <c r="D129" s="464"/>
      <c r="E129" s="287"/>
      <c r="F129" s="287"/>
      <c r="G129"/>
    </row>
    <row r="130" spans="1:8" ht="15" customHeight="1">
      <c r="A130" s="421" t="s">
        <v>173</v>
      </c>
      <c r="B130" s="422" t="s">
        <v>1652</v>
      </c>
      <c r="C130" s="403" t="s">
        <v>1524</v>
      </c>
      <c r="D130" s="405">
        <v>0.53</v>
      </c>
      <c r="E130" s="405">
        <f>D130*0.21</f>
        <v>0.1113</v>
      </c>
      <c r="F130" s="405">
        <f t="shared" ref="F130:F137" si="10">D130*1.21</f>
        <v>0.64129999999999998</v>
      </c>
      <c r="G130"/>
      <c r="H130" s="460"/>
    </row>
    <row r="131" spans="1:8">
      <c r="A131" s="421" t="s">
        <v>1662</v>
      </c>
      <c r="B131" s="422" t="s">
        <v>1653</v>
      </c>
      <c r="C131" s="403" t="s">
        <v>87</v>
      </c>
      <c r="D131" s="405">
        <v>6.39</v>
      </c>
      <c r="E131" s="405">
        <f t="shared" ref="E131:E137" si="11">D131*0.21</f>
        <v>1.3418999999999999</v>
      </c>
      <c r="F131" s="405">
        <f t="shared" si="10"/>
        <v>7.7318999999999996</v>
      </c>
      <c r="G131"/>
      <c r="H131" s="460"/>
    </row>
    <row r="132" spans="1:8" ht="15" customHeight="1">
      <c r="A132" s="421" t="s">
        <v>1663</v>
      </c>
      <c r="B132" s="422" t="s">
        <v>1654</v>
      </c>
      <c r="C132" s="403" t="s">
        <v>1678</v>
      </c>
      <c r="D132" s="405">
        <v>42</v>
      </c>
      <c r="E132" s="405">
        <f t="shared" si="11"/>
        <v>8.82</v>
      </c>
      <c r="F132" s="405">
        <f t="shared" si="10"/>
        <v>50.82</v>
      </c>
      <c r="G132"/>
      <c r="H132" s="460"/>
    </row>
    <row r="133" spans="1:8" ht="15" customHeight="1">
      <c r="A133" s="421" t="s">
        <v>1664</v>
      </c>
      <c r="B133" s="422" t="s">
        <v>1655</v>
      </c>
      <c r="C133" s="404" t="s">
        <v>949</v>
      </c>
      <c r="D133" s="405">
        <v>6</v>
      </c>
      <c r="E133" s="405">
        <f t="shared" si="11"/>
        <v>1.26</v>
      </c>
      <c r="F133" s="405">
        <f t="shared" si="10"/>
        <v>7.26</v>
      </c>
      <c r="G133"/>
      <c r="H133" s="460"/>
    </row>
    <row r="134" spans="1:8" ht="15" customHeight="1">
      <c r="A134" s="421" t="s">
        <v>1665</v>
      </c>
      <c r="B134" s="422" t="s">
        <v>1656</v>
      </c>
      <c r="C134" s="404" t="s">
        <v>949</v>
      </c>
      <c r="D134" s="405">
        <v>36</v>
      </c>
      <c r="E134" s="405">
        <f t="shared" si="11"/>
        <v>7.56</v>
      </c>
      <c r="F134" s="405">
        <f t="shared" si="10"/>
        <v>43.56</v>
      </c>
      <c r="G134"/>
      <c r="H134" s="460"/>
    </row>
    <row r="135" spans="1:8" ht="15" customHeight="1">
      <c r="A135" s="421" t="s">
        <v>1666</v>
      </c>
      <c r="B135" s="422" t="s">
        <v>1657</v>
      </c>
      <c r="C135" s="404" t="s">
        <v>949</v>
      </c>
      <c r="D135" s="405">
        <v>36</v>
      </c>
      <c r="E135" s="405">
        <f t="shared" si="11"/>
        <v>7.56</v>
      </c>
      <c r="F135" s="405">
        <f t="shared" si="10"/>
        <v>43.56</v>
      </c>
      <c r="G135"/>
      <c r="H135" s="460"/>
    </row>
    <row r="136" spans="1:8">
      <c r="A136" s="421" t="s">
        <v>1667</v>
      </c>
      <c r="B136" s="422" t="s">
        <v>1658</v>
      </c>
      <c r="C136" s="404" t="s">
        <v>172</v>
      </c>
      <c r="D136" s="405">
        <v>12.59</v>
      </c>
      <c r="E136" s="405">
        <f t="shared" si="11"/>
        <v>2.6438999999999999</v>
      </c>
      <c r="F136" s="405">
        <f t="shared" si="10"/>
        <v>15.2339</v>
      </c>
      <c r="G136"/>
      <c r="H136" s="460"/>
    </row>
    <row r="137" spans="1:8">
      <c r="A137" s="421" t="s">
        <v>1668</v>
      </c>
      <c r="B137" s="422" t="s">
        <v>1659</v>
      </c>
      <c r="C137" s="404" t="s">
        <v>172</v>
      </c>
      <c r="D137" s="405">
        <v>15.35</v>
      </c>
      <c r="E137" s="405">
        <f t="shared" si="11"/>
        <v>3.2234999999999996</v>
      </c>
      <c r="F137" s="405">
        <f t="shared" si="10"/>
        <v>18.573499999999999</v>
      </c>
      <c r="G137"/>
      <c r="H137" s="460"/>
    </row>
    <row r="138" spans="1:8">
      <c r="A138" s="476"/>
      <c r="B138"/>
      <c r="C138"/>
      <c r="D138"/>
      <c r="E138"/>
      <c r="F138" s="387"/>
      <c r="G138"/>
    </row>
    <row r="139" spans="1:8">
      <c r="A139" s="48"/>
      <c r="B139" s="48"/>
      <c r="C139"/>
      <c r="D139"/>
      <c r="E139"/>
      <c r="F139"/>
      <c r="G139"/>
    </row>
    <row r="140" spans="1:8">
      <c r="A140" s="535"/>
      <c r="B140" s="535"/>
      <c r="C140" s="535"/>
      <c r="D140" s="535"/>
      <c r="E140" s="535"/>
      <c r="F140" s="535"/>
      <c r="G140"/>
    </row>
    <row r="141" spans="1:8">
      <c r="A141" s="412" t="s">
        <v>1563</v>
      </c>
    </row>
    <row r="142" spans="1:8">
      <c r="A142" s="710" t="s">
        <v>1177</v>
      </c>
      <c r="B142" s="710"/>
      <c r="C142" s="710"/>
      <c r="D142" s="710"/>
      <c r="E142" s="710"/>
      <c r="F142" s="710"/>
    </row>
    <row r="143" spans="1:8">
      <c r="A143" s="417" t="s">
        <v>1217</v>
      </c>
    </row>
    <row r="144" spans="1:8">
      <c r="A144" s="494" t="s">
        <v>1708</v>
      </c>
    </row>
    <row r="145" spans="1:7">
      <c r="A145" s="713" t="s">
        <v>1782</v>
      </c>
      <c r="B145" s="713"/>
      <c r="C145" s="713"/>
      <c r="D145" s="713"/>
      <c r="E145" s="713"/>
      <c r="F145" s="713"/>
    </row>
    <row r="146" spans="1:7">
      <c r="A146" s="553" t="s">
        <v>1775</v>
      </c>
      <c r="B146" s="553"/>
      <c r="C146" s="553"/>
      <c r="D146" s="553"/>
      <c r="E146" s="553"/>
      <c r="F146" s="553"/>
    </row>
    <row r="147" spans="1:7" ht="15" customHeight="1">
      <c r="A147" s="553" t="s">
        <v>1777</v>
      </c>
      <c r="B147" s="553"/>
      <c r="C147" s="553"/>
      <c r="D147" s="553"/>
      <c r="E147" s="553"/>
      <c r="F147" s="553"/>
      <c r="G147" s="553"/>
    </row>
    <row r="148" spans="1:7" ht="15" customHeight="1">
      <c r="A148" s="553" t="s">
        <v>1781</v>
      </c>
      <c r="B148" s="553"/>
      <c r="C148" s="553"/>
      <c r="D148" s="553"/>
      <c r="E148" s="553"/>
      <c r="F148" s="553"/>
      <c r="G148" s="553"/>
    </row>
    <row r="149" spans="1:7">
      <c r="A149" s="553"/>
      <c r="B149" s="553"/>
      <c r="C149" s="553"/>
      <c r="D149" s="553"/>
      <c r="E149" s="553"/>
      <c r="F149" s="553"/>
      <c r="G149" s="553"/>
    </row>
    <row r="150" spans="1:7">
      <c r="A150" s="553"/>
      <c r="B150" s="553"/>
      <c r="C150" s="553"/>
      <c r="D150" s="553"/>
      <c r="E150" s="553"/>
      <c r="F150" s="553"/>
      <c r="G150" s="553"/>
    </row>
    <row r="158" spans="1:7">
      <c r="A158" s="221"/>
      <c r="B158"/>
      <c r="C158"/>
      <c r="D158"/>
      <c r="E158"/>
      <c r="F158"/>
    </row>
  </sheetData>
  <mergeCells count="25">
    <mergeCell ref="A147:G147"/>
    <mergeCell ref="A148:G148"/>
    <mergeCell ref="B80:F80"/>
    <mergeCell ref="A92:F92"/>
    <mergeCell ref="B37:C37"/>
    <mergeCell ref="A140:F140"/>
    <mergeCell ref="A145:F145"/>
    <mergeCell ref="A146:F146"/>
    <mergeCell ref="C3:F3"/>
    <mergeCell ref="A149:G149"/>
    <mergeCell ref="A150:G150"/>
    <mergeCell ref="D1:F1"/>
    <mergeCell ref="D2:F2"/>
    <mergeCell ref="A6:F6"/>
    <mergeCell ref="A142:F142"/>
    <mergeCell ref="B69:F69"/>
    <mergeCell ref="A77:F77"/>
    <mergeCell ref="A76:F76"/>
    <mergeCell ref="A75:F75"/>
    <mergeCell ref="A74:F74"/>
    <mergeCell ref="C4:F4"/>
    <mergeCell ref="B9:F9"/>
    <mergeCell ref="B55:F55"/>
    <mergeCell ref="B43:F43"/>
    <mergeCell ref="B38:F38"/>
  </mergeCells>
  <phoneticPr fontId="30" type="noConversion"/>
  <pageMargins left="0.25" right="0.25" top="0.75" bottom="0.75" header="0.3" footer="0.3"/>
  <pageSetup paperSize="9" scale="69"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J136"/>
  <sheetViews>
    <sheetView tabSelected="1" topLeftCell="A130" workbookViewId="0">
      <selection activeCell="H17" sqref="H17"/>
    </sheetView>
  </sheetViews>
  <sheetFormatPr defaultColWidth="8.5703125" defaultRowHeight="15"/>
  <cols>
    <col min="1" max="1" width="13.140625" customWidth="1"/>
    <col min="2" max="2" width="51.28515625" customWidth="1"/>
    <col min="3" max="3" width="17" customWidth="1"/>
    <col min="4" max="4" width="12.42578125" customWidth="1"/>
    <col min="5" max="5" width="12" customWidth="1"/>
    <col min="6" max="6" width="15.42578125" customWidth="1"/>
    <col min="7" max="7" width="41.140625" customWidth="1"/>
    <col min="8" max="8" width="12.140625" customWidth="1"/>
    <col min="9" max="9" width="71.42578125" customWidth="1"/>
    <col min="10" max="10" width="19.28515625" customWidth="1"/>
    <col min="11" max="11" width="11.28515625" customWidth="1"/>
    <col min="12" max="12" width="7" customWidth="1"/>
    <col min="13" max="13" width="11.28515625" customWidth="1"/>
  </cols>
  <sheetData>
    <row r="1" spans="1:10">
      <c r="E1" s="541" t="s">
        <v>1349</v>
      </c>
      <c r="F1" s="541"/>
    </row>
    <row r="2" spans="1:10">
      <c r="C2" s="9"/>
      <c r="D2" s="539" t="s">
        <v>360</v>
      </c>
      <c r="E2" s="539"/>
      <c r="F2" s="539"/>
    </row>
    <row r="3" spans="1:10">
      <c r="C3" s="541" t="s">
        <v>1788</v>
      </c>
      <c r="D3" s="541"/>
      <c r="E3" s="541"/>
      <c r="F3" s="541"/>
      <c r="H3" s="730"/>
      <c r="I3" s="730"/>
      <c r="J3" s="730"/>
    </row>
    <row r="4" spans="1:10">
      <c r="C4" s="541" t="s">
        <v>1787</v>
      </c>
      <c r="D4" s="541"/>
      <c r="E4" s="541"/>
      <c r="F4" s="541"/>
      <c r="H4" s="730"/>
      <c r="I4" s="730"/>
      <c r="J4" s="730"/>
    </row>
    <row r="6" spans="1:10" ht="15.75">
      <c r="A6" s="732" t="s">
        <v>1350</v>
      </c>
      <c r="B6" s="732"/>
      <c r="C6" s="732"/>
      <c r="D6" s="732"/>
      <c r="E6" s="732"/>
      <c r="F6" s="732"/>
      <c r="G6" s="531"/>
    </row>
    <row r="8" spans="1:10" ht="29.25">
      <c r="A8" s="342" t="s">
        <v>0</v>
      </c>
      <c r="B8" s="343" t="s">
        <v>1</v>
      </c>
      <c r="C8" s="343" t="s">
        <v>2</v>
      </c>
      <c r="D8" s="343" t="s">
        <v>362</v>
      </c>
      <c r="E8" s="343" t="s">
        <v>363</v>
      </c>
      <c r="F8" s="343" t="s">
        <v>364</v>
      </c>
    </row>
    <row r="9" spans="1:10" ht="15.75" customHeight="1">
      <c r="A9" s="344" t="s">
        <v>3</v>
      </c>
      <c r="B9" s="731" t="s">
        <v>1351</v>
      </c>
      <c r="C9" s="731"/>
      <c r="D9" s="731"/>
      <c r="E9" s="731"/>
      <c r="F9" s="731"/>
    </row>
    <row r="10" spans="1:10">
      <c r="A10" s="345" t="s">
        <v>4</v>
      </c>
      <c r="B10" s="345" t="s">
        <v>188</v>
      </c>
      <c r="C10" s="346" t="s">
        <v>986</v>
      </c>
      <c r="D10" s="347">
        <v>1.43</v>
      </c>
      <c r="E10" s="348">
        <f>ROUND(D10*0.21,2)</f>
        <v>0.3</v>
      </c>
      <c r="F10" s="348">
        <f>D10+E10</f>
        <v>1.73</v>
      </c>
      <c r="G10" s="349"/>
    </row>
    <row r="11" spans="1:10" ht="15.75" customHeight="1">
      <c r="A11" s="344" t="s">
        <v>102</v>
      </c>
      <c r="B11" s="731" t="s">
        <v>1352</v>
      </c>
      <c r="C11" s="731"/>
      <c r="D11" s="731"/>
      <c r="E11" s="731"/>
      <c r="F11" s="731"/>
      <c r="G11" s="349"/>
    </row>
    <row r="12" spans="1:10">
      <c r="A12" s="345" t="s">
        <v>56</v>
      </c>
      <c r="B12" s="345" t="s">
        <v>1353</v>
      </c>
      <c r="C12" s="346" t="s">
        <v>1354</v>
      </c>
      <c r="D12" s="130">
        <f>F12/1.21</f>
        <v>2.4793388429752068</v>
      </c>
      <c r="E12" s="130">
        <f>ROUND(D12*0.21,2)</f>
        <v>0.52</v>
      </c>
      <c r="F12" s="348">
        <v>3</v>
      </c>
      <c r="G12" s="349"/>
      <c r="H12" s="350"/>
      <c r="I12" s="351"/>
    </row>
    <row r="13" spans="1:10">
      <c r="A13" s="352" t="s">
        <v>1355</v>
      </c>
      <c r="B13" s="352"/>
      <c r="C13" s="346"/>
      <c r="D13" s="130">
        <f t="shared" ref="D13:D21" si="0">F13/1.21</f>
        <v>1.6528925619834711</v>
      </c>
      <c r="E13" s="130">
        <f t="shared" ref="E13:E21" si="1">ROUND(D13*0.21,2)</f>
        <v>0.35</v>
      </c>
      <c r="F13" s="348">
        <v>2</v>
      </c>
      <c r="G13" s="349"/>
      <c r="H13" s="350"/>
      <c r="I13" s="351"/>
    </row>
    <row r="14" spans="1:10">
      <c r="A14" s="345" t="s">
        <v>59</v>
      </c>
      <c r="B14" s="345" t="s">
        <v>1353</v>
      </c>
      <c r="C14" s="346" t="s">
        <v>1356</v>
      </c>
      <c r="D14" s="130">
        <f t="shared" si="0"/>
        <v>3.3057851239669422</v>
      </c>
      <c r="E14" s="130">
        <f t="shared" si="1"/>
        <v>0.69</v>
      </c>
      <c r="F14" s="348">
        <v>4</v>
      </c>
      <c r="G14" s="349"/>
      <c r="H14" s="350"/>
      <c r="I14" s="351"/>
    </row>
    <row r="15" spans="1:10">
      <c r="A15" s="729" t="s">
        <v>1355</v>
      </c>
      <c r="B15" s="729"/>
      <c r="C15" s="729"/>
      <c r="D15" s="130">
        <f t="shared" si="0"/>
        <v>2.4793388429752068</v>
      </c>
      <c r="E15" s="130">
        <f t="shared" si="1"/>
        <v>0.52</v>
      </c>
      <c r="F15" s="348">
        <v>3</v>
      </c>
      <c r="G15" s="349"/>
      <c r="H15" s="389"/>
      <c r="I15" s="351"/>
    </row>
    <row r="16" spans="1:10">
      <c r="A16" s="345" t="s">
        <v>136</v>
      </c>
      <c r="B16" s="345" t="s">
        <v>1357</v>
      </c>
      <c r="C16" s="346" t="s">
        <v>1354</v>
      </c>
      <c r="D16" s="130">
        <f t="shared" si="0"/>
        <v>3.3057851239669422</v>
      </c>
      <c r="E16" s="130">
        <f t="shared" si="1"/>
        <v>0.69</v>
      </c>
      <c r="F16" s="348">
        <v>4</v>
      </c>
      <c r="G16" s="349"/>
      <c r="H16" s="350"/>
      <c r="I16" s="351"/>
    </row>
    <row r="17" spans="1:9">
      <c r="A17" s="729" t="s">
        <v>1355</v>
      </c>
      <c r="B17" s="729"/>
      <c r="C17" s="729"/>
      <c r="D17" s="130">
        <f t="shared" si="0"/>
        <v>2.4793388429752068</v>
      </c>
      <c r="E17" s="130">
        <f t="shared" si="1"/>
        <v>0.52</v>
      </c>
      <c r="F17" s="348">
        <v>3</v>
      </c>
      <c r="G17" s="349"/>
      <c r="H17" s="350"/>
      <c r="I17" s="351"/>
    </row>
    <row r="18" spans="1:9" ht="30">
      <c r="A18" s="345" t="s">
        <v>111</v>
      </c>
      <c r="B18" s="353" t="s">
        <v>1358</v>
      </c>
      <c r="C18" s="346" t="s">
        <v>1354</v>
      </c>
      <c r="D18" s="130">
        <f t="shared" si="0"/>
        <v>24.793388429752067</v>
      </c>
      <c r="E18" s="130">
        <f t="shared" si="1"/>
        <v>5.21</v>
      </c>
      <c r="F18" s="348">
        <v>30</v>
      </c>
      <c r="G18" s="349"/>
      <c r="H18" s="350"/>
      <c r="I18" s="351"/>
    </row>
    <row r="19" spans="1:9" ht="30">
      <c r="A19" s="354" t="s">
        <v>409</v>
      </c>
      <c r="B19" s="353" t="s">
        <v>1359</v>
      </c>
      <c r="C19" s="346"/>
      <c r="D19" s="130">
        <f t="shared" si="0"/>
        <v>2.4793388429752068</v>
      </c>
      <c r="E19" s="130">
        <f t="shared" si="1"/>
        <v>0.52</v>
      </c>
      <c r="F19" s="348">
        <v>3</v>
      </c>
      <c r="G19" s="349"/>
      <c r="H19" s="350"/>
      <c r="I19" s="351"/>
    </row>
    <row r="20" spans="1:9" ht="30">
      <c r="A20" s="354" t="s">
        <v>439</v>
      </c>
      <c r="B20" s="353" t="s">
        <v>1360</v>
      </c>
      <c r="C20" s="346"/>
      <c r="D20" s="130"/>
      <c r="E20" s="130"/>
      <c r="F20" s="467">
        <v>-0.2</v>
      </c>
      <c r="G20" s="349"/>
      <c r="H20" s="350"/>
      <c r="I20" s="355"/>
    </row>
    <row r="21" spans="1:9">
      <c r="A21" s="345" t="s">
        <v>112</v>
      </c>
      <c r="B21" s="345" t="s">
        <v>1361</v>
      </c>
      <c r="C21" s="346" t="s">
        <v>1354</v>
      </c>
      <c r="D21" s="130">
        <f t="shared" si="0"/>
        <v>16.528925619834713</v>
      </c>
      <c r="E21" s="130">
        <f t="shared" si="1"/>
        <v>3.47</v>
      </c>
      <c r="F21" s="348">
        <v>20</v>
      </c>
      <c r="G21" s="349"/>
      <c r="H21" s="350"/>
      <c r="I21" s="351"/>
    </row>
    <row r="22" spans="1:9">
      <c r="A22" s="729" t="s">
        <v>1362</v>
      </c>
      <c r="B22" s="729"/>
      <c r="C22" s="729"/>
      <c r="D22" s="729"/>
      <c r="E22" s="729"/>
      <c r="F22" s="729"/>
      <c r="G22" s="349"/>
    </row>
    <row r="23" spans="1:9" ht="30" customHeight="1">
      <c r="A23" s="728" t="s">
        <v>1363</v>
      </c>
      <c r="B23" s="728"/>
      <c r="C23" s="728"/>
      <c r="D23" s="728"/>
      <c r="E23" s="728"/>
      <c r="F23" s="728"/>
      <c r="G23" s="349"/>
    </row>
    <row r="24" spans="1:9" ht="15.75" customHeight="1">
      <c r="A24" s="356" t="s">
        <v>103</v>
      </c>
      <c r="B24" s="724" t="s">
        <v>1364</v>
      </c>
      <c r="C24" s="724"/>
      <c r="D24" s="724"/>
      <c r="E24" s="724"/>
      <c r="F24" s="724"/>
    </row>
    <row r="25" spans="1:9" ht="18">
      <c r="A25" s="68" t="s">
        <v>62</v>
      </c>
      <c r="B25" s="345" t="s">
        <v>1365</v>
      </c>
      <c r="C25" s="12" t="s">
        <v>87</v>
      </c>
      <c r="D25" s="130">
        <v>6.88</v>
      </c>
      <c r="E25" s="66">
        <f>ROUND(D25*0.21,2)</f>
        <v>1.44</v>
      </c>
      <c r="F25" s="130">
        <f>D25+E25</f>
        <v>8.32</v>
      </c>
      <c r="G25" s="349"/>
    </row>
    <row r="26" spans="1:9" ht="15.75" customHeight="1">
      <c r="A26" s="356" t="s">
        <v>104</v>
      </c>
      <c r="B26" s="724" t="s">
        <v>1366</v>
      </c>
      <c r="C26" s="724"/>
      <c r="D26" s="724"/>
      <c r="E26" s="724"/>
      <c r="F26" s="724"/>
      <c r="G26" s="349"/>
    </row>
    <row r="27" spans="1:9" ht="15.75" customHeight="1">
      <c r="A27" s="68" t="s">
        <v>64</v>
      </c>
      <c r="B27" s="723" t="s">
        <v>1367</v>
      </c>
      <c r="C27" s="723"/>
      <c r="D27" s="723"/>
      <c r="E27" s="723"/>
      <c r="F27" s="723"/>
      <c r="G27" s="349"/>
    </row>
    <row r="28" spans="1:9" ht="30">
      <c r="A28" s="61" t="s">
        <v>395</v>
      </c>
      <c r="B28" s="353" t="s">
        <v>1368</v>
      </c>
      <c r="C28" s="12" t="s">
        <v>1369</v>
      </c>
      <c r="D28" s="130">
        <v>0.74</v>
      </c>
      <c r="E28" s="66">
        <f>ROUND(D28*0.21,2)</f>
        <v>0.16</v>
      </c>
      <c r="F28" s="130">
        <f>D28+E28</f>
        <v>0.9</v>
      </c>
      <c r="G28" s="349"/>
    </row>
    <row r="29" spans="1:9" ht="30">
      <c r="A29" s="61" t="s">
        <v>397</v>
      </c>
      <c r="B29" s="353" t="s">
        <v>1370</v>
      </c>
      <c r="C29" s="12" t="s">
        <v>1369</v>
      </c>
      <c r="D29" s="130">
        <v>1.57</v>
      </c>
      <c r="E29" s="66">
        <f>ROUND(D29*0.21,2)</f>
        <v>0.33</v>
      </c>
      <c r="F29" s="130">
        <f>D29+E29</f>
        <v>1.9000000000000001</v>
      </c>
      <c r="G29" s="349"/>
    </row>
    <row r="30" spans="1:9" ht="15" customHeight="1">
      <c r="A30" s="68" t="s">
        <v>65</v>
      </c>
      <c r="B30" s="723" t="s">
        <v>1371</v>
      </c>
      <c r="C30" s="723" t="s">
        <v>1372</v>
      </c>
      <c r="D30" s="723">
        <v>1.97</v>
      </c>
      <c r="E30" s="723" t="s">
        <v>1373</v>
      </c>
      <c r="F30" s="723" t="s">
        <v>1374</v>
      </c>
      <c r="G30" s="349"/>
    </row>
    <row r="31" spans="1:9" ht="18">
      <c r="A31" s="61" t="s">
        <v>449</v>
      </c>
      <c r="B31" s="345" t="s">
        <v>1375</v>
      </c>
      <c r="C31" s="12" t="s">
        <v>1376</v>
      </c>
      <c r="D31" s="130">
        <v>1.97</v>
      </c>
      <c r="E31" s="66">
        <f>ROUND(D31*0.21,2)</f>
        <v>0.41</v>
      </c>
      <c r="F31" s="130">
        <f>D31+E31</f>
        <v>2.38</v>
      </c>
      <c r="G31" s="349"/>
    </row>
    <row r="32" spans="1:9">
      <c r="A32" s="725" t="s">
        <v>1377</v>
      </c>
      <c r="B32" s="725"/>
      <c r="C32" s="725"/>
      <c r="D32" s="725"/>
      <c r="E32" s="725"/>
      <c r="F32" s="725"/>
      <c r="G32" s="349"/>
    </row>
    <row r="33" spans="1:9">
      <c r="A33" s="61" t="s">
        <v>450</v>
      </c>
      <c r="B33" s="345" t="s">
        <v>1378</v>
      </c>
      <c r="C33" s="12" t="s">
        <v>1379</v>
      </c>
      <c r="D33" s="130">
        <v>2.64</v>
      </c>
      <c r="E33" s="66" t="s">
        <v>371</v>
      </c>
      <c r="F33" s="130">
        <v>2.64</v>
      </c>
      <c r="G33" s="349"/>
    </row>
    <row r="34" spans="1:9" ht="31.5" customHeight="1">
      <c r="A34" s="727" t="s">
        <v>1380</v>
      </c>
      <c r="B34" s="727"/>
      <c r="C34" s="727"/>
      <c r="D34" s="727"/>
      <c r="E34" s="727"/>
      <c r="F34" s="727"/>
      <c r="G34" s="349"/>
    </row>
    <row r="35" spans="1:9" ht="15" customHeight="1">
      <c r="A35" s="68" t="s">
        <v>66</v>
      </c>
      <c r="B35" s="723" t="s">
        <v>1381</v>
      </c>
      <c r="C35" s="723" t="s">
        <v>1372</v>
      </c>
      <c r="D35" s="723">
        <v>1.97</v>
      </c>
      <c r="E35" s="723" t="s">
        <v>1373</v>
      </c>
      <c r="F35" s="723" t="s">
        <v>1374</v>
      </c>
      <c r="G35" s="349"/>
    </row>
    <row r="36" spans="1:9" ht="30">
      <c r="A36" s="61" t="s">
        <v>1382</v>
      </c>
      <c r="B36" s="357" t="s">
        <v>1383</v>
      </c>
      <c r="C36" s="12" t="s">
        <v>1369</v>
      </c>
      <c r="D36" s="358">
        <v>0.57999999999999996</v>
      </c>
      <c r="E36" s="66">
        <f>ROUND(D36*0.21,2)</f>
        <v>0.12</v>
      </c>
      <c r="F36" s="359">
        <f>D36+E36</f>
        <v>0.7</v>
      </c>
      <c r="G36" s="349"/>
    </row>
    <row r="37" spans="1:9" ht="15.75" customHeight="1">
      <c r="A37" s="356" t="s">
        <v>105</v>
      </c>
      <c r="B37" s="724" t="s">
        <v>1386</v>
      </c>
      <c r="C37" s="724"/>
      <c r="D37" s="724"/>
      <c r="E37" s="724"/>
      <c r="F37" s="724"/>
      <c r="G37" s="349"/>
    </row>
    <row r="38" spans="1:9" ht="15.75" customHeight="1">
      <c r="A38" s="68" t="s">
        <v>9</v>
      </c>
      <c r="B38" s="345" t="s">
        <v>188</v>
      </c>
      <c r="C38" s="12" t="s">
        <v>1387</v>
      </c>
      <c r="D38" s="130">
        <v>0.09</v>
      </c>
      <c r="E38" s="66">
        <f>ROUND(D38*0.21,2)</f>
        <v>0.02</v>
      </c>
      <c r="F38" s="130">
        <f>D38+E38</f>
        <v>0.11</v>
      </c>
      <c r="G38" s="349"/>
    </row>
    <row r="39" spans="1:9" ht="30" customHeight="1">
      <c r="A39" s="515" t="s">
        <v>9</v>
      </c>
      <c r="B39" s="337" t="s">
        <v>1203</v>
      </c>
      <c r="C39" s="384" t="s">
        <v>944</v>
      </c>
      <c r="D39" s="516">
        <v>10</v>
      </c>
      <c r="E39" s="519" t="s">
        <v>1753</v>
      </c>
      <c r="F39" s="504">
        <v>10</v>
      </c>
      <c r="G39" s="372"/>
    </row>
    <row r="40" spans="1:9" ht="46.5" customHeight="1">
      <c r="A40" s="515" t="s">
        <v>11</v>
      </c>
      <c r="B40" s="337" t="s">
        <v>1199</v>
      </c>
      <c r="C40" s="384" t="s">
        <v>944</v>
      </c>
      <c r="D40" s="516">
        <v>0</v>
      </c>
      <c r="E40" s="519" t="s">
        <v>1753</v>
      </c>
      <c r="F40" s="504">
        <v>0</v>
      </c>
    </row>
    <row r="41" spans="1:9" ht="46.5" customHeight="1">
      <c r="A41" s="515" t="s">
        <v>123</v>
      </c>
      <c r="B41" s="337" t="s">
        <v>1200</v>
      </c>
      <c r="C41" s="384" t="s">
        <v>944</v>
      </c>
      <c r="D41" s="516">
        <v>0</v>
      </c>
      <c r="E41" s="519" t="s">
        <v>1753</v>
      </c>
      <c r="F41" s="504">
        <v>0</v>
      </c>
      <c r="G41" s="349"/>
    </row>
    <row r="42" spans="1:9" ht="61.5" customHeight="1">
      <c r="A42" s="515" t="s">
        <v>124</v>
      </c>
      <c r="B42" s="337" t="s">
        <v>1201</v>
      </c>
      <c r="C42" s="384" t="s">
        <v>944</v>
      </c>
      <c r="D42" s="516">
        <v>0</v>
      </c>
      <c r="E42" s="519" t="s">
        <v>1753</v>
      </c>
      <c r="F42" s="504">
        <v>0</v>
      </c>
      <c r="G42" s="349"/>
    </row>
    <row r="43" spans="1:9" ht="15.75">
      <c r="A43" s="356" t="s">
        <v>402</v>
      </c>
      <c r="B43" s="724" t="s">
        <v>1388</v>
      </c>
      <c r="C43" s="724"/>
      <c r="D43" s="724"/>
      <c r="E43" s="724"/>
      <c r="F43" s="724"/>
      <c r="G43" s="349"/>
    </row>
    <row r="44" spans="1:9">
      <c r="A44" s="68" t="s">
        <v>13</v>
      </c>
      <c r="B44" s="86" t="s">
        <v>1389</v>
      </c>
      <c r="C44" s="12" t="s">
        <v>87</v>
      </c>
      <c r="D44" s="130">
        <v>6.5</v>
      </c>
      <c r="E44" s="66" t="s">
        <v>371</v>
      </c>
      <c r="F44" s="130">
        <v>6.5</v>
      </c>
      <c r="G44" s="349"/>
      <c r="I44" s="80"/>
    </row>
    <row r="45" spans="1:9" ht="15.75">
      <c r="A45" s="356" t="s">
        <v>1390</v>
      </c>
      <c r="B45" s="724" t="s">
        <v>1391</v>
      </c>
      <c r="C45" s="724"/>
      <c r="D45" s="724"/>
      <c r="E45" s="724"/>
      <c r="F45" s="724"/>
      <c r="G45" s="349"/>
    </row>
    <row r="46" spans="1:9">
      <c r="A46" s="68" t="s">
        <v>16</v>
      </c>
      <c r="B46" s="86" t="s">
        <v>907</v>
      </c>
      <c r="C46" s="12" t="s">
        <v>87</v>
      </c>
      <c r="D46" s="130">
        <f>F46/1.21</f>
        <v>8.2644628099173563</v>
      </c>
      <c r="E46" s="130">
        <f>D46*0.21</f>
        <v>1.7355371900826448</v>
      </c>
      <c r="F46" s="130">
        <v>10</v>
      </c>
      <c r="G46" s="349"/>
    </row>
    <row r="47" spans="1:9">
      <c r="A47" s="68" t="s">
        <v>17</v>
      </c>
      <c r="B47" s="86" t="s">
        <v>1392</v>
      </c>
      <c r="C47" s="12" t="s">
        <v>1393</v>
      </c>
      <c r="D47" s="130">
        <f t="shared" ref="D47:D51" si="2">F47/1.21</f>
        <v>0.82644628099173556</v>
      </c>
      <c r="E47" s="130">
        <f t="shared" ref="E47:E51" si="3">D47*0.21</f>
        <v>0.17355371900826447</v>
      </c>
      <c r="F47" s="130">
        <v>1</v>
      </c>
      <c r="G47" s="349"/>
    </row>
    <row r="48" spans="1:9">
      <c r="A48" s="68" t="s">
        <v>18</v>
      </c>
      <c r="B48" s="86" t="s">
        <v>1394</v>
      </c>
      <c r="C48" s="12" t="s">
        <v>87</v>
      </c>
      <c r="D48" s="130">
        <f t="shared" si="2"/>
        <v>1.2396694214876034</v>
      </c>
      <c r="E48" s="130">
        <f t="shared" si="3"/>
        <v>0.26033057851239672</v>
      </c>
      <c r="F48" s="130">
        <v>1.5</v>
      </c>
      <c r="G48" s="349"/>
    </row>
    <row r="49" spans="1:7" ht="15.75" customHeight="1">
      <c r="A49" s="68" t="s">
        <v>20</v>
      </c>
      <c r="B49" s="86" t="s">
        <v>1395</v>
      </c>
      <c r="C49" s="12" t="s">
        <v>1396</v>
      </c>
      <c r="D49" s="130">
        <f t="shared" si="2"/>
        <v>0.82644628099173556</v>
      </c>
      <c r="E49" s="130">
        <f t="shared" si="3"/>
        <v>0.17355371900826447</v>
      </c>
      <c r="F49" s="130">
        <v>1</v>
      </c>
    </row>
    <row r="50" spans="1:7">
      <c r="A50" s="68" t="s">
        <v>668</v>
      </c>
      <c r="B50" s="86" t="s">
        <v>1397</v>
      </c>
      <c r="C50" s="12" t="s">
        <v>87</v>
      </c>
      <c r="D50" s="130">
        <f t="shared" si="2"/>
        <v>5.785123966942149</v>
      </c>
      <c r="E50" s="130">
        <f t="shared" si="3"/>
        <v>1.2148760330578512</v>
      </c>
      <c r="F50" s="130">
        <v>7</v>
      </c>
      <c r="G50" s="349"/>
    </row>
    <row r="51" spans="1:7">
      <c r="A51" s="68" t="s">
        <v>669</v>
      </c>
      <c r="B51" s="86" t="s">
        <v>1398</v>
      </c>
      <c r="C51" s="12" t="s">
        <v>87</v>
      </c>
      <c r="D51" s="130">
        <f t="shared" si="2"/>
        <v>1.2396694214876034</v>
      </c>
      <c r="E51" s="130">
        <f t="shared" si="3"/>
        <v>0.26033057851239672</v>
      </c>
      <c r="F51" s="130">
        <v>1.5</v>
      </c>
      <c r="G51" s="349"/>
    </row>
    <row r="52" spans="1:7" ht="15.75" customHeight="1">
      <c r="A52" s="725" t="s">
        <v>1399</v>
      </c>
      <c r="B52" s="725"/>
      <c r="C52" s="725"/>
      <c r="D52" s="725"/>
      <c r="E52" s="725"/>
      <c r="F52" s="725"/>
    </row>
    <row r="53" spans="1:7" ht="15.75" customHeight="1">
      <c r="A53" s="356" t="s">
        <v>21</v>
      </c>
      <c r="B53" s="724" t="s">
        <v>1400</v>
      </c>
      <c r="C53" s="724"/>
      <c r="D53" s="724"/>
      <c r="E53" s="724"/>
      <c r="F53" s="724"/>
    </row>
    <row r="54" spans="1:7">
      <c r="A54" s="68" t="s">
        <v>22</v>
      </c>
      <c r="B54" s="86" t="s">
        <v>1401</v>
      </c>
      <c r="C54" s="12" t="s">
        <v>87</v>
      </c>
      <c r="D54" s="130">
        <f t="shared" ref="D54" si="4">F54/1.21</f>
        <v>5.785123966942149</v>
      </c>
      <c r="E54" s="130">
        <f t="shared" ref="E54:E55" si="5">D54*0.21</f>
        <v>1.2148760330578512</v>
      </c>
      <c r="F54" s="130">
        <v>7</v>
      </c>
      <c r="G54" s="349"/>
    </row>
    <row r="55" spans="1:7">
      <c r="A55" s="68" t="s">
        <v>23</v>
      </c>
      <c r="B55" s="86" t="s">
        <v>1402</v>
      </c>
      <c r="C55" s="12" t="s">
        <v>87</v>
      </c>
      <c r="D55" s="130">
        <f t="shared" ref="D55" si="6">F55/1.21</f>
        <v>4.1322314049586781</v>
      </c>
      <c r="E55" s="130">
        <f t="shared" si="5"/>
        <v>0.86776859504132242</v>
      </c>
      <c r="F55" s="130">
        <v>5</v>
      </c>
      <c r="G55" s="349"/>
    </row>
    <row r="56" spans="1:7" ht="15.75">
      <c r="A56" s="356" t="s">
        <v>374</v>
      </c>
      <c r="B56" s="724" t="s">
        <v>1403</v>
      </c>
      <c r="C56" s="724"/>
      <c r="D56" s="724"/>
      <c r="E56" s="724"/>
      <c r="F56" s="724"/>
      <c r="G56" s="349"/>
    </row>
    <row r="57" spans="1:7" ht="15.75">
      <c r="A57" s="68" t="s">
        <v>28</v>
      </c>
      <c r="B57" s="723" t="s">
        <v>1404</v>
      </c>
      <c r="C57" s="723"/>
      <c r="D57" s="723"/>
      <c r="E57" s="723"/>
      <c r="F57" s="723"/>
      <c r="G57" s="349"/>
    </row>
    <row r="58" spans="1:7">
      <c r="A58" s="61" t="s">
        <v>1030</v>
      </c>
      <c r="B58" s="86" t="s">
        <v>1303</v>
      </c>
      <c r="C58" s="12" t="s">
        <v>87</v>
      </c>
      <c r="D58" s="130">
        <f t="shared" ref="D58" si="7">F58/1.21</f>
        <v>16.528925619834713</v>
      </c>
      <c r="E58" s="130">
        <f t="shared" ref="E58:E65" si="8">D58*0.21</f>
        <v>3.4710743801652897</v>
      </c>
      <c r="F58" s="130">
        <v>20</v>
      </c>
      <c r="G58" s="349"/>
    </row>
    <row r="59" spans="1:7">
      <c r="A59" s="61" t="s">
        <v>1031</v>
      </c>
      <c r="B59" s="86" t="s">
        <v>1405</v>
      </c>
      <c r="C59" s="12" t="s">
        <v>87</v>
      </c>
      <c r="D59" s="130">
        <f t="shared" ref="D59:D65" si="9">F59/1.21</f>
        <v>20.66115702479339</v>
      </c>
      <c r="E59" s="130">
        <f t="shared" si="8"/>
        <v>4.338842975206612</v>
      </c>
      <c r="F59" s="130">
        <v>25</v>
      </c>
      <c r="G59" s="349"/>
    </row>
    <row r="60" spans="1:7">
      <c r="A60" s="61" t="s">
        <v>1032</v>
      </c>
      <c r="B60" s="86" t="s">
        <v>1406</v>
      </c>
      <c r="C60" s="12" t="s">
        <v>87</v>
      </c>
      <c r="D60" s="130">
        <f t="shared" si="9"/>
        <v>12.396694214876034</v>
      </c>
      <c r="E60" s="130">
        <f t="shared" si="8"/>
        <v>2.6033057851239669</v>
      </c>
      <c r="F60" s="130">
        <v>15</v>
      </c>
      <c r="G60" s="349"/>
    </row>
    <row r="61" spans="1:7">
      <c r="A61" s="61" t="s">
        <v>1407</v>
      </c>
      <c r="B61" s="86" t="s">
        <v>1408</v>
      </c>
      <c r="C61" s="12" t="s">
        <v>87</v>
      </c>
      <c r="D61" s="130">
        <f t="shared" si="9"/>
        <v>8.2644628099173563</v>
      </c>
      <c r="E61" s="130">
        <f t="shared" si="8"/>
        <v>1.7355371900826448</v>
      </c>
      <c r="F61" s="130">
        <v>10</v>
      </c>
      <c r="G61" s="349"/>
    </row>
    <row r="62" spans="1:7">
      <c r="A62" s="61" t="s">
        <v>1409</v>
      </c>
      <c r="B62" s="86" t="s">
        <v>1410</v>
      </c>
      <c r="C62" s="12" t="s">
        <v>87</v>
      </c>
      <c r="D62" s="130">
        <f t="shared" si="9"/>
        <v>8.2644628099173563</v>
      </c>
      <c r="E62" s="130">
        <f t="shared" si="8"/>
        <v>1.7355371900826448</v>
      </c>
      <c r="F62" s="130">
        <v>10</v>
      </c>
      <c r="G62" s="349"/>
    </row>
    <row r="63" spans="1:7">
      <c r="A63" s="61" t="s">
        <v>1411</v>
      </c>
      <c r="B63" s="86" t="s">
        <v>1412</v>
      </c>
      <c r="C63" s="12" t="s">
        <v>87</v>
      </c>
      <c r="D63" s="130">
        <f t="shared" si="9"/>
        <v>6.6115702479338845</v>
      </c>
      <c r="E63" s="130">
        <f t="shared" si="8"/>
        <v>1.3884297520661157</v>
      </c>
      <c r="F63" s="130">
        <v>8</v>
      </c>
      <c r="G63" s="349"/>
    </row>
    <row r="64" spans="1:7">
      <c r="A64" s="61" t="s">
        <v>1413</v>
      </c>
      <c r="B64" s="86" t="s">
        <v>1414</v>
      </c>
      <c r="C64" s="12" t="s">
        <v>87</v>
      </c>
      <c r="D64" s="130">
        <f t="shared" si="9"/>
        <v>1.6528925619834711</v>
      </c>
      <c r="E64" s="130">
        <f t="shared" si="8"/>
        <v>0.34710743801652894</v>
      </c>
      <c r="F64" s="130">
        <v>2</v>
      </c>
      <c r="G64" s="349"/>
    </row>
    <row r="65" spans="1:7">
      <c r="A65" s="61" t="s">
        <v>1415</v>
      </c>
      <c r="B65" s="86" t="s">
        <v>1416</v>
      </c>
      <c r="C65" s="12" t="s">
        <v>87</v>
      </c>
      <c r="D65" s="130">
        <f t="shared" si="9"/>
        <v>2.4793388429752068</v>
      </c>
      <c r="E65" s="130">
        <f t="shared" si="8"/>
        <v>0.52066115702479343</v>
      </c>
      <c r="F65" s="130">
        <v>3</v>
      </c>
      <c r="G65" s="349"/>
    </row>
    <row r="66" spans="1:7">
      <c r="A66" s="378" t="s">
        <v>1417</v>
      </c>
      <c r="B66" s="337" t="s">
        <v>1529</v>
      </c>
      <c r="C66" s="384" t="s">
        <v>87</v>
      </c>
      <c r="D66" s="369">
        <f t="shared" ref="D66" si="10">F66/1.21</f>
        <v>8.2644628099173563</v>
      </c>
      <c r="E66" s="369">
        <f t="shared" ref="E66" si="11">D66*0.21</f>
        <v>1.7355371900826448</v>
      </c>
      <c r="F66" s="369">
        <v>10</v>
      </c>
      <c r="G66" s="349"/>
    </row>
    <row r="67" spans="1:7">
      <c r="A67" s="61" t="s">
        <v>1418</v>
      </c>
      <c r="B67" s="86" t="s">
        <v>1419</v>
      </c>
      <c r="C67" s="198"/>
      <c r="D67" s="360"/>
      <c r="E67" s="360"/>
      <c r="F67" s="360"/>
      <c r="G67" s="349"/>
    </row>
    <row r="68" spans="1:7">
      <c r="A68" s="61" t="s">
        <v>1711</v>
      </c>
      <c r="B68" s="86" t="s">
        <v>1420</v>
      </c>
      <c r="C68" s="726" t="s">
        <v>1421</v>
      </c>
      <c r="D68" s="130">
        <f t="shared" ref="D68" si="12">F68/1.21</f>
        <v>1.2396694214876034</v>
      </c>
      <c r="E68" s="130">
        <f t="shared" ref="E68:E73" si="13">D68*0.21</f>
        <v>0.26033057851239672</v>
      </c>
      <c r="F68" s="130">
        <v>1.5</v>
      </c>
      <c r="G68" s="349"/>
    </row>
    <row r="69" spans="1:7">
      <c r="A69" s="61" t="s">
        <v>1712</v>
      </c>
      <c r="B69" s="86" t="s">
        <v>1422</v>
      </c>
      <c r="C69" s="726"/>
      <c r="D69" s="130">
        <f t="shared" ref="D69:D73" si="14">F69/1.21</f>
        <v>2.8925619834710745</v>
      </c>
      <c r="E69" s="130">
        <f t="shared" si="13"/>
        <v>0.6074380165289256</v>
      </c>
      <c r="F69" s="130">
        <v>3.5</v>
      </c>
      <c r="G69" s="349"/>
    </row>
    <row r="70" spans="1:7">
      <c r="A70" s="61" t="s">
        <v>1713</v>
      </c>
      <c r="B70" s="86" t="s">
        <v>1423</v>
      </c>
      <c r="C70" s="726"/>
      <c r="D70" s="130">
        <f t="shared" si="14"/>
        <v>5.785123966942149</v>
      </c>
      <c r="E70" s="130">
        <f t="shared" si="13"/>
        <v>1.2148760330578512</v>
      </c>
      <c r="F70" s="130">
        <v>7</v>
      </c>
    </row>
    <row r="71" spans="1:7">
      <c r="A71" s="61" t="s">
        <v>1714</v>
      </c>
      <c r="B71" s="86" t="s">
        <v>1424</v>
      </c>
      <c r="C71" s="726"/>
      <c r="D71" s="130">
        <f t="shared" si="14"/>
        <v>4.9586776859504136</v>
      </c>
      <c r="E71" s="130">
        <f t="shared" si="13"/>
        <v>1.0413223140495869</v>
      </c>
      <c r="F71" s="130">
        <v>6</v>
      </c>
    </row>
    <row r="72" spans="1:7">
      <c r="A72" s="61" t="s">
        <v>1715</v>
      </c>
      <c r="B72" s="86" t="s">
        <v>1425</v>
      </c>
      <c r="C72" s="726"/>
      <c r="D72" s="130">
        <f t="shared" si="14"/>
        <v>3.3057851239669422</v>
      </c>
      <c r="E72" s="130">
        <f t="shared" si="13"/>
        <v>0.69421487603305787</v>
      </c>
      <c r="F72" s="130">
        <v>4</v>
      </c>
    </row>
    <row r="73" spans="1:7">
      <c r="A73" s="61" t="s">
        <v>1716</v>
      </c>
      <c r="B73" s="86" t="s">
        <v>1426</v>
      </c>
      <c r="C73" s="726"/>
      <c r="D73" s="130">
        <f t="shared" si="14"/>
        <v>4.9586776859504136</v>
      </c>
      <c r="E73" s="130">
        <f t="shared" si="13"/>
        <v>1.0413223140495869</v>
      </c>
      <c r="F73" s="130">
        <v>6</v>
      </c>
      <c r="G73" s="349"/>
    </row>
    <row r="74" spans="1:7">
      <c r="A74" s="727" t="s">
        <v>1427</v>
      </c>
      <c r="B74" s="727"/>
      <c r="C74" s="727"/>
      <c r="D74" s="727"/>
      <c r="E74" s="727"/>
      <c r="F74" s="727"/>
      <c r="G74" s="349"/>
    </row>
    <row r="75" spans="1:7">
      <c r="A75" s="725" t="s">
        <v>1428</v>
      </c>
      <c r="B75" s="725"/>
      <c r="C75" s="725"/>
      <c r="D75" s="725"/>
      <c r="E75" s="725"/>
      <c r="F75" s="725"/>
    </row>
    <row r="76" spans="1:7" ht="15.75">
      <c r="A76" s="68" t="s">
        <v>29</v>
      </c>
      <c r="B76" s="723" t="s">
        <v>1429</v>
      </c>
      <c r="C76" s="723"/>
      <c r="D76" s="723"/>
      <c r="E76" s="723"/>
      <c r="F76" s="723"/>
      <c r="G76" s="349"/>
    </row>
    <row r="77" spans="1:7">
      <c r="A77" s="68" t="s">
        <v>1033</v>
      </c>
      <c r="B77" s="86" t="s">
        <v>1530</v>
      </c>
      <c r="C77" s="198" t="s">
        <v>87</v>
      </c>
      <c r="D77" s="130">
        <f t="shared" ref="D77" si="15">F77/1.21</f>
        <v>8.2644628099173563</v>
      </c>
      <c r="E77" s="130">
        <f t="shared" ref="E77:E81" si="16">D77*0.21</f>
        <v>1.7355371900826448</v>
      </c>
      <c r="F77" s="359">
        <v>10</v>
      </c>
      <c r="G77" s="349"/>
    </row>
    <row r="78" spans="1:7">
      <c r="A78" s="68" t="s">
        <v>1034</v>
      </c>
      <c r="B78" s="528" t="s">
        <v>1430</v>
      </c>
      <c r="C78" s="198" t="s">
        <v>87</v>
      </c>
      <c r="D78" s="130">
        <f t="shared" ref="D78" si="17">F78/1.21</f>
        <v>12.396694214876034</v>
      </c>
      <c r="E78" s="130">
        <f t="shared" si="16"/>
        <v>2.6033057851239669</v>
      </c>
      <c r="F78" s="359">
        <v>15</v>
      </c>
    </row>
    <row r="79" spans="1:7" ht="15.75">
      <c r="A79" s="68" t="s">
        <v>30</v>
      </c>
      <c r="B79" s="722" t="s">
        <v>1431</v>
      </c>
      <c r="C79" s="722"/>
      <c r="D79" s="722"/>
      <c r="E79" s="722"/>
      <c r="F79" s="722"/>
    </row>
    <row r="80" spans="1:7">
      <c r="A80" s="61" t="s">
        <v>1048</v>
      </c>
      <c r="B80" s="86" t="s">
        <v>1530</v>
      </c>
      <c r="C80" s="198" t="s">
        <v>87</v>
      </c>
      <c r="D80" s="130">
        <f t="shared" ref="D80" si="18">F80/1.21</f>
        <v>6.6115702479338845</v>
      </c>
      <c r="E80" s="130">
        <f t="shared" si="16"/>
        <v>1.3884297520661157</v>
      </c>
      <c r="F80" s="130">
        <v>8</v>
      </c>
      <c r="G80" s="349"/>
    </row>
    <row r="81" spans="1:7">
      <c r="A81" s="61" t="s">
        <v>1049</v>
      </c>
      <c r="B81" s="528" t="s">
        <v>1430</v>
      </c>
      <c r="C81" s="198" t="s">
        <v>87</v>
      </c>
      <c r="D81" s="130">
        <f t="shared" ref="D81" si="19">F81/1.21</f>
        <v>10.743801652892563</v>
      </c>
      <c r="E81" s="130">
        <f t="shared" si="16"/>
        <v>2.2561983471074383</v>
      </c>
      <c r="F81" s="130">
        <v>13</v>
      </c>
      <c r="G81" s="349"/>
    </row>
    <row r="82" spans="1:7" ht="15.75">
      <c r="A82" s="356" t="s">
        <v>38</v>
      </c>
      <c r="B82" s="724" t="s">
        <v>1432</v>
      </c>
      <c r="C82" s="724"/>
      <c r="D82" s="724"/>
      <c r="E82" s="724"/>
      <c r="F82" s="724"/>
      <c r="G82" s="349"/>
    </row>
    <row r="83" spans="1:7" ht="15.75">
      <c r="A83" s="68" t="s">
        <v>39</v>
      </c>
      <c r="B83" s="723" t="s">
        <v>1433</v>
      </c>
      <c r="C83" s="723"/>
      <c r="D83" s="723"/>
      <c r="E83" s="723"/>
      <c r="F83" s="723"/>
      <c r="G83" s="349"/>
    </row>
    <row r="84" spans="1:7">
      <c r="A84" s="61" t="s">
        <v>502</v>
      </c>
      <c r="B84" s="86" t="s">
        <v>534</v>
      </c>
      <c r="C84" s="361" t="s">
        <v>162</v>
      </c>
      <c r="D84" s="130">
        <v>3.5</v>
      </c>
      <c r="E84" s="362" t="s">
        <v>375</v>
      </c>
      <c r="F84" s="130">
        <v>3.5</v>
      </c>
      <c r="G84" s="349"/>
    </row>
    <row r="85" spans="1:7">
      <c r="A85" s="61" t="s">
        <v>503</v>
      </c>
      <c r="B85" s="86" t="s">
        <v>1434</v>
      </c>
      <c r="C85" s="361" t="s">
        <v>162</v>
      </c>
      <c r="D85" s="130">
        <v>2.1</v>
      </c>
      <c r="E85" s="362" t="s">
        <v>375</v>
      </c>
      <c r="F85" s="130">
        <v>2.1</v>
      </c>
      <c r="G85" s="349"/>
    </row>
    <row r="86" spans="1:7" ht="30">
      <c r="A86" s="61" t="s">
        <v>504</v>
      </c>
      <c r="B86" s="86" t="s">
        <v>1435</v>
      </c>
      <c r="C86" s="361" t="s">
        <v>162</v>
      </c>
      <c r="D86" s="720" t="s">
        <v>1436</v>
      </c>
      <c r="E86" s="720"/>
      <c r="F86" s="720"/>
      <c r="G86" s="349"/>
    </row>
    <row r="87" spans="1:7" ht="45">
      <c r="A87" s="61" t="s">
        <v>858</v>
      </c>
      <c r="B87" s="86" t="s">
        <v>1437</v>
      </c>
      <c r="C87" s="361" t="s">
        <v>162</v>
      </c>
      <c r="D87" s="720" t="s">
        <v>1436</v>
      </c>
      <c r="E87" s="720"/>
      <c r="F87" s="720"/>
      <c r="G87" s="349"/>
    </row>
    <row r="88" spans="1:7">
      <c r="A88" s="61" t="s">
        <v>859</v>
      </c>
      <c r="B88" s="86" t="s">
        <v>1438</v>
      </c>
      <c r="C88" s="12"/>
      <c r="D88" s="721">
        <v>-0.5</v>
      </c>
      <c r="E88" s="721"/>
      <c r="F88" s="721"/>
      <c r="G88" s="349"/>
    </row>
    <row r="89" spans="1:7" ht="15.75">
      <c r="A89" s="68" t="s">
        <v>40</v>
      </c>
      <c r="B89" s="723" t="s">
        <v>1439</v>
      </c>
      <c r="C89" s="723"/>
      <c r="D89" s="723"/>
      <c r="E89" s="723"/>
      <c r="F89" s="723"/>
      <c r="G89" s="349"/>
    </row>
    <row r="90" spans="1:7">
      <c r="A90" s="61" t="s">
        <v>505</v>
      </c>
      <c r="B90" s="86" t="s">
        <v>534</v>
      </c>
      <c r="C90" s="361" t="s">
        <v>162</v>
      </c>
      <c r="D90" s="130">
        <v>1.5</v>
      </c>
      <c r="E90" s="362" t="s">
        <v>375</v>
      </c>
      <c r="F90" s="130">
        <v>1.5</v>
      </c>
      <c r="G90" s="349"/>
    </row>
    <row r="91" spans="1:7">
      <c r="A91" s="61" t="s">
        <v>532</v>
      </c>
      <c r="B91" s="86" t="s">
        <v>1434</v>
      </c>
      <c r="C91" s="361" t="s">
        <v>162</v>
      </c>
      <c r="D91" s="130">
        <v>0.9</v>
      </c>
      <c r="E91" s="362" t="s">
        <v>375</v>
      </c>
      <c r="F91" s="130">
        <v>0.9</v>
      </c>
      <c r="G91" s="349"/>
    </row>
    <row r="92" spans="1:7" ht="30">
      <c r="A92" s="61" t="s">
        <v>866</v>
      </c>
      <c r="B92" s="86" t="s">
        <v>1435</v>
      </c>
      <c r="C92" s="361" t="s">
        <v>162</v>
      </c>
      <c r="D92" s="720" t="s">
        <v>1436</v>
      </c>
      <c r="E92" s="720"/>
      <c r="F92" s="720"/>
      <c r="G92" s="349"/>
    </row>
    <row r="93" spans="1:7" ht="45">
      <c r="A93" s="61" t="s">
        <v>867</v>
      </c>
      <c r="B93" s="86" t="s">
        <v>1437</v>
      </c>
      <c r="C93" s="361" t="s">
        <v>162</v>
      </c>
      <c r="D93" s="720" t="s">
        <v>1436</v>
      </c>
      <c r="E93" s="720"/>
      <c r="F93" s="720"/>
      <c r="G93" s="349"/>
    </row>
    <row r="94" spans="1:7">
      <c r="A94" s="61" t="s">
        <v>868</v>
      </c>
      <c r="B94" s="86" t="s">
        <v>1438</v>
      </c>
      <c r="C94" s="12"/>
      <c r="D94" s="721">
        <v>-0.5</v>
      </c>
      <c r="E94" s="721"/>
      <c r="F94" s="721"/>
      <c r="G94" s="349"/>
    </row>
    <row r="95" spans="1:7" ht="15.75">
      <c r="A95" s="68" t="s">
        <v>41</v>
      </c>
      <c r="B95" s="723" t="s">
        <v>1440</v>
      </c>
      <c r="C95" s="723"/>
      <c r="D95" s="723"/>
      <c r="E95" s="723"/>
      <c r="F95" s="723"/>
      <c r="G95" s="349"/>
    </row>
    <row r="96" spans="1:7">
      <c r="A96" s="61" t="s">
        <v>507</v>
      </c>
      <c r="B96" s="86" t="s">
        <v>534</v>
      </c>
      <c r="C96" s="361" t="s">
        <v>162</v>
      </c>
      <c r="D96" s="130">
        <v>1.3</v>
      </c>
      <c r="E96" s="362" t="s">
        <v>375</v>
      </c>
      <c r="F96" s="130">
        <v>1.3</v>
      </c>
      <c r="G96" s="349"/>
    </row>
    <row r="97" spans="1:7">
      <c r="A97" s="61" t="s">
        <v>508</v>
      </c>
      <c r="B97" s="86" t="s">
        <v>1434</v>
      </c>
      <c r="C97" s="361" t="s">
        <v>162</v>
      </c>
      <c r="D97" s="130">
        <v>0.8</v>
      </c>
      <c r="E97" s="362" t="s">
        <v>375</v>
      </c>
      <c r="F97" s="130">
        <v>0.8</v>
      </c>
      <c r="G97" s="349"/>
    </row>
    <row r="98" spans="1:7" ht="30">
      <c r="A98" s="61" t="s">
        <v>509</v>
      </c>
      <c r="B98" s="86" t="s">
        <v>1435</v>
      </c>
      <c r="C98" s="361" t="s">
        <v>162</v>
      </c>
      <c r="D98" s="720" t="s">
        <v>1436</v>
      </c>
      <c r="E98" s="720"/>
      <c r="F98" s="720"/>
      <c r="G98" s="349"/>
    </row>
    <row r="99" spans="1:7" ht="45">
      <c r="A99" s="61" t="s">
        <v>1108</v>
      </c>
      <c r="B99" s="86" t="s">
        <v>1437</v>
      </c>
      <c r="C99" s="361" t="s">
        <v>162</v>
      </c>
      <c r="D99" s="720" t="s">
        <v>1436</v>
      </c>
      <c r="E99" s="720"/>
      <c r="F99" s="720"/>
      <c r="G99" s="349"/>
    </row>
    <row r="100" spans="1:7">
      <c r="A100" s="61" t="s">
        <v>1109</v>
      </c>
      <c r="B100" s="86" t="s">
        <v>1438</v>
      </c>
      <c r="C100" s="12"/>
      <c r="D100" s="721">
        <v>-0.5</v>
      </c>
      <c r="E100" s="721"/>
      <c r="F100" s="721"/>
      <c r="G100" s="349"/>
    </row>
    <row r="101" spans="1:7" ht="15.75">
      <c r="A101" s="68" t="s">
        <v>41</v>
      </c>
      <c r="B101" s="722" t="s">
        <v>1441</v>
      </c>
      <c r="C101" s="722"/>
      <c r="D101" s="722"/>
      <c r="E101" s="722"/>
      <c r="F101" s="722"/>
      <c r="G101" s="349"/>
    </row>
    <row r="102" spans="1:7">
      <c r="A102" s="61" t="s">
        <v>507</v>
      </c>
      <c r="B102" s="86" t="s">
        <v>1442</v>
      </c>
      <c r="C102" s="12" t="s">
        <v>87</v>
      </c>
      <c r="D102" s="130">
        <v>8.5</v>
      </c>
      <c r="E102" s="362" t="s">
        <v>375</v>
      </c>
      <c r="F102" s="130">
        <v>8.5</v>
      </c>
      <c r="G102" s="349"/>
    </row>
    <row r="103" spans="1:7">
      <c r="A103" s="61" t="s">
        <v>508</v>
      </c>
      <c r="B103" s="86" t="s">
        <v>1443</v>
      </c>
      <c r="C103" s="12" t="s">
        <v>87</v>
      </c>
      <c r="D103" s="130">
        <v>8</v>
      </c>
      <c r="E103" s="362" t="s">
        <v>375</v>
      </c>
      <c r="F103" s="130">
        <v>8</v>
      </c>
      <c r="G103" s="349"/>
    </row>
    <row r="104" spans="1:7">
      <c r="A104" s="61" t="s">
        <v>509</v>
      </c>
      <c r="B104" s="86" t="s">
        <v>1444</v>
      </c>
      <c r="C104" s="12" t="s">
        <v>1445</v>
      </c>
      <c r="D104" s="130">
        <v>2.5</v>
      </c>
      <c r="E104" s="362" t="s">
        <v>375</v>
      </c>
      <c r="F104" s="130">
        <v>2.5</v>
      </c>
      <c r="G104" s="349"/>
    </row>
    <row r="105" spans="1:7">
      <c r="A105" s="61" t="s">
        <v>1108</v>
      </c>
      <c r="B105" s="86" t="s">
        <v>1446</v>
      </c>
      <c r="C105" s="12" t="s">
        <v>162</v>
      </c>
      <c r="D105" s="130">
        <v>1</v>
      </c>
      <c r="E105" s="362" t="s">
        <v>375</v>
      </c>
      <c r="F105" s="130">
        <v>1</v>
      </c>
      <c r="G105" s="349"/>
    </row>
    <row r="106" spans="1:7" ht="15.75">
      <c r="A106" s="68" t="s">
        <v>1204</v>
      </c>
      <c r="B106" s="722" t="s">
        <v>1447</v>
      </c>
      <c r="C106" s="722"/>
      <c r="D106" s="722"/>
      <c r="E106" s="722"/>
      <c r="F106" s="722"/>
      <c r="G106" s="349"/>
    </row>
    <row r="107" spans="1:7" ht="30">
      <c r="A107" s="354" t="s">
        <v>1448</v>
      </c>
      <c r="B107" s="419" t="s">
        <v>1760</v>
      </c>
      <c r="C107" s="403" t="s">
        <v>947</v>
      </c>
      <c r="D107" s="405">
        <v>40</v>
      </c>
      <c r="E107" s="529" t="s">
        <v>375</v>
      </c>
      <c r="F107" s="405">
        <v>40</v>
      </c>
      <c r="G107" s="349"/>
    </row>
    <row r="108" spans="1:7">
      <c r="A108" s="61" t="s">
        <v>1449</v>
      </c>
      <c r="B108" s="530" t="s">
        <v>1450</v>
      </c>
      <c r="C108" s="403" t="s">
        <v>947</v>
      </c>
      <c r="D108" s="405">
        <v>45</v>
      </c>
      <c r="E108" s="529" t="s">
        <v>375</v>
      </c>
      <c r="F108" s="405">
        <v>45</v>
      </c>
      <c r="G108" s="349"/>
    </row>
    <row r="109" spans="1:7" ht="30">
      <c r="A109" s="61" t="s">
        <v>1451</v>
      </c>
      <c r="B109" s="86" t="s">
        <v>1452</v>
      </c>
      <c r="C109" s="12" t="s">
        <v>990</v>
      </c>
      <c r="D109" s="130">
        <v>25</v>
      </c>
      <c r="E109" s="362" t="s">
        <v>375</v>
      </c>
      <c r="F109" s="130">
        <v>25</v>
      </c>
      <c r="G109" s="349"/>
    </row>
    <row r="110" spans="1:7">
      <c r="A110" s="61" t="s">
        <v>1453</v>
      </c>
      <c r="B110" s="363" t="s">
        <v>1450</v>
      </c>
      <c r="C110" s="12" t="s">
        <v>990</v>
      </c>
      <c r="D110" s="130">
        <v>30</v>
      </c>
      <c r="E110" s="362" t="s">
        <v>375</v>
      </c>
      <c r="F110" s="130">
        <v>30</v>
      </c>
      <c r="G110" s="349"/>
    </row>
    <row r="111" spans="1:7">
      <c r="A111" s="61" t="s">
        <v>1454</v>
      </c>
      <c r="B111" s="364" t="s">
        <v>1455</v>
      </c>
      <c r="C111" s="12" t="s">
        <v>162</v>
      </c>
      <c r="D111" s="130">
        <v>2.4</v>
      </c>
      <c r="E111" s="362" t="s">
        <v>375</v>
      </c>
      <c r="F111" s="130">
        <v>2.4</v>
      </c>
      <c r="G111" s="349"/>
    </row>
    <row r="112" spans="1:7">
      <c r="A112" s="61" t="s">
        <v>1456</v>
      </c>
      <c r="B112" s="363" t="s">
        <v>1450</v>
      </c>
      <c r="C112" s="12" t="s">
        <v>162</v>
      </c>
      <c r="D112" s="130">
        <v>2.6</v>
      </c>
      <c r="E112" s="362" t="s">
        <v>375</v>
      </c>
      <c r="F112" s="130">
        <v>2.6</v>
      </c>
      <c r="G112" s="349"/>
    </row>
    <row r="113" spans="1:7">
      <c r="A113" s="61" t="s">
        <v>1457</v>
      </c>
      <c r="B113" s="364" t="s">
        <v>1458</v>
      </c>
      <c r="C113" s="12" t="s">
        <v>162</v>
      </c>
      <c r="D113" s="130">
        <v>2.8</v>
      </c>
      <c r="E113" s="362" t="s">
        <v>375</v>
      </c>
      <c r="F113" s="130">
        <v>2.8</v>
      </c>
      <c r="G113" s="349"/>
    </row>
    <row r="114" spans="1:7">
      <c r="A114" s="61" t="s">
        <v>1459</v>
      </c>
      <c r="B114" s="363" t="s">
        <v>1450</v>
      </c>
      <c r="C114" s="12" t="s">
        <v>162</v>
      </c>
      <c r="D114" s="130">
        <v>3</v>
      </c>
      <c r="E114" s="362" t="s">
        <v>375</v>
      </c>
      <c r="F114" s="130">
        <v>3</v>
      </c>
      <c r="G114" s="349"/>
    </row>
    <row r="115" spans="1:7">
      <c r="A115" s="61" t="s">
        <v>1460</v>
      </c>
      <c r="B115" s="364" t="s">
        <v>1461</v>
      </c>
      <c r="C115" s="12" t="s">
        <v>162</v>
      </c>
      <c r="D115" s="130">
        <v>4.5999999999999996</v>
      </c>
      <c r="E115" s="362" t="s">
        <v>375</v>
      </c>
      <c r="F115" s="130">
        <v>4.5999999999999996</v>
      </c>
      <c r="G115" s="349"/>
    </row>
    <row r="116" spans="1:7">
      <c r="A116" s="61" t="s">
        <v>1462</v>
      </c>
      <c r="B116" s="363" t="s">
        <v>1450</v>
      </c>
      <c r="C116" s="12" t="s">
        <v>162</v>
      </c>
      <c r="D116" s="130">
        <v>4.8</v>
      </c>
      <c r="E116" s="362" t="s">
        <v>375</v>
      </c>
      <c r="F116" s="130">
        <v>4.8</v>
      </c>
      <c r="G116" s="349"/>
    </row>
    <row r="117" spans="1:7" ht="30">
      <c r="A117" s="61" t="s">
        <v>1463</v>
      </c>
      <c r="B117" s="86" t="s">
        <v>1464</v>
      </c>
      <c r="C117" s="12" t="s">
        <v>162</v>
      </c>
      <c r="D117" s="130">
        <v>8</v>
      </c>
      <c r="E117" s="362" t="s">
        <v>375</v>
      </c>
      <c r="F117" s="130">
        <v>8</v>
      </c>
      <c r="G117" s="349"/>
    </row>
    <row r="118" spans="1:7">
      <c r="A118" s="61" t="s">
        <v>1465</v>
      </c>
      <c r="B118" s="363" t="s">
        <v>1450</v>
      </c>
      <c r="C118" s="12"/>
      <c r="D118" s="130">
        <v>8.5</v>
      </c>
      <c r="E118" s="362" t="s">
        <v>375</v>
      </c>
      <c r="F118" s="130">
        <v>8.5</v>
      </c>
      <c r="G118" s="349"/>
    </row>
    <row r="119" spans="1:7" ht="30">
      <c r="A119" s="61" t="s">
        <v>1466</v>
      </c>
      <c r="B119" s="86" t="s">
        <v>1464</v>
      </c>
      <c r="C119" s="12" t="s">
        <v>1467</v>
      </c>
      <c r="D119" s="130">
        <v>5</v>
      </c>
      <c r="E119" s="362" t="s">
        <v>375</v>
      </c>
      <c r="F119" s="130">
        <v>5</v>
      </c>
      <c r="G119" s="349"/>
    </row>
    <row r="120" spans="1:7">
      <c r="A120" s="61" t="s">
        <v>1468</v>
      </c>
      <c r="B120" s="363" t="s">
        <v>1450</v>
      </c>
      <c r="C120" s="12" t="s">
        <v>1467</v>
      </c>
      <c r="D120" s="130">
        <v>5.5</v>
      </c>
      <c r="E120" s="362" t="s">
        <v>375</v>
      </c>
      <c r="F120" s="130">
        <v>5.5</v>
      </c>
      <c r="G120" s="349"/>
    </row>
    <row r="121" spans="1:7" ht="30">
      <c r="A121" s="61" t="s">
        <v>1761</v>
      </c>
      <c r="B121" s="86" t="s">
        <v>1763</v>
      </c>
      <c r="C121" s="12" t="s">
        <v>990</v>
      </c>
      <c r="D121" s="130">
        <v>35</v>
      </c>
      <c r="E121" s="362" t="s">
        <v>375</v>
      </c>
      <c r="F121" s="130">
        <v>35</v>
      </c>
      <c r="G121" s="349"/>
    </row>
    <row r="122" spans="1:7">
      <c r="A122" s="61" t="s">
        <v>1762</v>
      </c>
      <c r="B122" s="363" t="s">
        <v>1450</v>
      </c>
      <c r="C122" s="12" t="s">
        <v>990</v>
      </c>
      <c r="D122" s="130">
        <v>40</v>
      </c>
      <c r="E122" s="362" t="s">
        <v>375</v>
      </c>
      <c r="F122" s="130">
        <v>40</v>
      </c>
      <c r="G122" s="349"/>
    </row>
    <row r="123" spans="1:7" ht="15.75">
      <c r="A123" s="68" t="s">
        <v>1205</v>
      </c>
      <c r="B123" s="723" t="s">
        <v>188</v>
      </c>
      <c r="C123" s="723"/>
      <c r="D123" s="723"/>
      <c r="E123" s="723"/>
      <c r="F123" s="723"/>
      <c r="G123" s="349"/>
    </row>
    <row r="124" spans="1:7">
      <c r="A124" s="61" t="s">
        <v>1469</v>
      </c>
      <c r="B124" s="86" t="s">
        <v>1303</v>
      </c>
      <c r="C124" s="12" t="s">
        <v>1270</v>
      </c>
      <c r="D124" s="130">
        <v>14.5</v>
      </c>
      <c r="E124" s="130">
        <f>ROUND(D124*0.21,2)</f>
        <v>3.05</v>
      </c>
      <c r="F124" s="130">
        <f>D124+E124</f>
        <v>17.55</v>
      </c>
      <c r="G124" s="349"/>
    </row>
    <row r="125" spans="1:7">
      <c r="A125" s="354" t="s">
        <v>1470</v>
      </c>
      <c r="B125" s="86" t="s">
        <v>1471</v>
      </c>
      <c r="C125" s="12" t="s">
        <v>1270</v>
      </c>
      <c r="D125" s="130">
        <v>10</v>
      </c>
      <c r="E125" s="130">
        <f t="shared" ref="E125:E128" si="20">ROUND(D125*0.21,2)</f>
        <v>2.1</v>
      </c>
      <c r="F125" s="130">
        <f t="shared" ref="F125:F128" si="21">D125+E125</f>
        <v>12.1</v>
      </c>
      <c r="G125" s="393"/>
    </row>
    <row r="126" spans="1:7" ht="30">
      <c r="A126" s="61" t="s">
        <v>1472</v>
      </c>
      <c r="B126" s="86" t="s">
        <v>1473</v>
      </c>
      <c r="C126" s="12" t="s">
        <v>1270</v>
      </c>
      <c r="D126" s="130">
        <v>7</v>
      </c>
      <c r="E126" s="130">
        <f t="shared" si="20"/>
        <v>1.47</v>
      </c>
      <c r="F126" s="130">
        <f t="shared" si="21"/>
        <v>8.4700000000000006</v>
      </c>
      <c r="G126" s="349"/>
    </row>
    <row r="127" spans="1:7">
      <c r="A127" s="61" t="s">
        <v>1474</v>
      </c>
      <c r="B127" s="86" t="s">
        <v>1475</v>
      </c>
      <c r="C127" s="12" t="s">
        <v>1270</v>
      </c>
      <c r="D127" s="130">
        <v>20</v>
      </c>
      <c r="E127" s="130">
        <f t="shared" si="20"/>
        <v>4.2</v>
      </c>
      <c r="F127" s="130">
        <f t="shared" si="21"/>
        <v>24.2</v>
      </c>
      <c r="G127" s="349"/>
    </row>
    <row r="128" spans="1:7">
      <c r="A128" s="61" t="s">
        <v>1476</v>
      </c>
      <c r="B128" s="86" t="s">
        <v>1477</v>
      </c>
      <c r="C128" s="12" t="s">
        <v>1270</v>
      </c>
      <c r="D128" s="130">
        <v>37</v>
      </c>
      <c r="E128" s="130">
        <f t="shared" si="20"/>
        <v>7.77</v>
      </c>
      <c r="F128" s="130">
        <f t="shared" si="21"/>
        <v>44.769999999999996</v>
      </c>
      <c r="G128" s="349"/>
    </row>
    <row r="129" spans="1:7" ht="15" customHeight="1">
      <c r="A129" s="68" t="s">
        <v>1478</v>
      </c>
      <c r="B129" s="723" t="s">
        <v>1717</v>
      </c>
      <c r="C129" s="723"/>
      <c r="D129" s="723"/>
      <c r="E129" s="723"/>
      <c r="F129" s="723"/>
    </row>
    <row r="130" spans="1:7" ht="15" customHeight="1">
      <c r="A130" s="61" t="s">
        <v>1479</v>
      </c>
      <c r="B130" s="86" t="s">
        <v>1480</v>
      </c>
      <c r="C130" s="12" t="s">
        <v>1481</v>
      </c>
      <c r="D130" s="130">
        <v>3.05</v>
      </c>
      <c r="E130" s="66">
        <f t="shared" ref="E130" si="22">ROUND(D130*0.21,2)</f>
        <v>0.64</v>
      </c>
      <c r="F130" s="130">
        <f t="shared" ref="F130" si="23">D130+E130</f>
        <v>3.69</v>
      </c>
    </row>
    <row r="131" spans="1:7" ht="29.25" customHeight="1">
      <c r="G131" s="365"/>
    </row>
    <row r="132" spans="1:7">
      <c r="A132" s="535"/>
      <c r="B132" s="535"/>
      <c r="C132" s="535"/>
      <c r="D132" s="535"/>
      <c r="E132" s="535"/>
      <c r="F132" s="535"/>
    </row>
    <row r="133" spans="1:7">
      <c r="A133" s="535" t="s">
        <v>1483</v>
      </c>
      <c r="B133" s="535"/>
      <c r="C133" s="535"/>
      <c r="D133" s="535"/>
      <c r="E133" s="535"/>
      <c r="F133" s="535"/>
    </row>
    <row r="134" spans="1:7">
      <c r="A134" s="535" t="s">
        <v>1484</v>
      </c>
      <c r="B134" s="535"/>
      <c r="C134" s="535"/>
      <c r="D134" s="535"/>
      <c r="E134" s="535"/>
      <c r="F134" s="535"/>
    </row>
    <row r="135" spans="1:7">
      <c r="A135" s="535" t="s">
        <v>1485</v>
      </c>
      <c r="B135" s="535"/>
      <c r="C135" s="535"/>
      <c r="D135" s="535"/>
      <c r="E135" s="535"/>
      <c r="F135" s="535"/>
    </row>
    <row r="136" spans="1:7">
      <c r="A136" s="520" t="s">
        <v>1752</v>
      </c>
    </row>
  </sheetData>
  <mergeCells count="53">
    <mergeCell ref="A22:F22"/>
    <mergeCell ref="E1:F1"/>
    <mergeCell ref="D2:F2"/>
    <mergeCell ref="C3:F3"/>
    <mergeCell ref="H3:J3"/>
    <mergeCell ref="C4:F4"/>
    <mergeCell ref="H4:J4"/>
    <mergeCell ref="A6:F6"/>
    <mergeCell ref="B9:F9"/>
    <mergeCell ref="B11:F11"/>
    <mergeCell ref="A15:C15"/>
    <mergeCell ref="A17:C17"/>
    <mergeCell ref="B37:F37"/>
    <mergeCell ref="A23:F23"/>
    <mergeCell ref="B24:F24"/>
    <mergeCell ref="B26:F26"/>
    <mergeCell ref="B27:F27"/>
    <mergeCell ref="B30:F30"/>
    <mergeCell ref="A32:F32"/>
    <mergeCell ref="A34:F34"/>
    <mergeCell ref="B35:F35"/>
    <mergeCell ref="B79:F79"/>
    <mergeCell ref="B43:F43"/>
    <mergeCell ref="B45:F45"/>
    <mergeCell ref="A52:F52"/>
    <mergeCell ref="B53:F53"/>
    <mergeCell ref="B56:F56"/>
    <mergeCell ref="B57:F57"/>
    <mergeCell ref="C68:C73"/>
    <mergeCell ref="A74:F74"/>
    <mergeCell ref="A75:F75"/>
    <mergeCell ref="B76:F76"/>
    <mergeCell ref="D98:F98"/>
    <mergeCell ref="B82:F82"/>
    <mergeCell ref="B83:F83"/>
    <mergeCell ref="D86:F86"/>
    <mergeCell ref="D87:F87"/>
    <mergeCell ref="D88:F88"/>
    <mergeCell ref="B89:F89"/>
    <mergeCell ref="D92:F92"/>
    <mergeCell ref="D93:F93"/>
    <mergeCell ref="D94:F94"/>
    <mergeCell ref="B95:F95"/>
    <mergeCell ref="A135:F135"/>
    <mergeCell ref="D99:F99"/>
    <mergeCell ref="D100:F100"/>
    <mergeCell ref="B101:F101"/>
    <mergeCell ref="B106:F106"/>
    <mergeCell ref="B123:F123"/>
    <mergeCell ref="B129:F129"/>
    <mergeCell ref="A132:F132"/>
    <mergeCell ref="A133:F133"/>
    <mergeCell ref="A134:F134"/>
  </mergeCells>
  <phoneticPr fontId="30"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F21"/>
  <sheetViews>
    <sheetView workbookViewId="0">
      <selection activeCell="C2" sqref="C2:F4"/>
    </sheetView>
  </sheetViews>
  <sheetFormatPr defaultRowHeight="15"/>
  <cols>
    <col min="1" max="1" width="8.7109375" customWidth="1"/>
    <col min="2" max="2" width="64.7109375" customWidth="1"/>
    <col min="3" max="3" width="11.85546875" customWidth="1"/>
    <col min="4" max="4" width="14.42578125" customWidth="1"/>
    <col min="5" max="5" width="11.140625" customWidth="1"/>
    <col min="6" max="6" width="13.85546875" customWidth="1"/>
    <col min="7" max="7" width="36.140625" customWidth="1"/>
  </cols>
  <sheetData>
    <row r="1" spans="1:6">
      <c r="C1" s="539" t="s">
        <v>74</v>
      </c>
      <c r="D1" s="539"/>
      <c r="E1" s="539"/>
      <c r="F1" s="539"/>
    </row>
    <row r="2" spans="1:6" ht="15" customHeight="1">
      <c r="C2" s="2"/>
      <c r="D2" s="539" t="s">
        <v>360</v>
      </c>
      <c r="E2" s="539"/>
      <c r="F2" s="539"/>
    </row>
    <row r="3" spans="1:6">
      <c r="C3" s="541" t="s">
        <v>1786</v>
      </c>
      <c r="D3" s="542"/>
      <c r="E3" s="542"/>
      <c r="F3" s="542"/>
    </row>
    <row r="4" spans="1:6">
      <c r="C4" s="541" t="s">
        <v>1787</v>
      </c>
      <c r="D4" s="541"/>
      <c r="E4" s="541"/>
      <c r="F4" s="541"/>
    </row>
    <row r="5" spans="1:6">
      <c r="C5" s="53"/>
      <c r="D5" s="53"/>
      <c r="E5" s="53"/>
      <c r="F5" s="53"/>
    </row>
    <row r="6" spans="1:6">
      <c r="A6" s="543" t="s">
        <v>337</v>
      </c>
      <c r="B6" s="543"/>
      <c r="C6" s="543"/>
      <c r="D6" s="543"/>
      <c r="E6" s="543"/>
      <c r="F6" s="543"/>
    </row>
    <row r="7" spans="1:6">
      <c r="B7" s="48"/>
      <c r="C7" s="48"/>
    </row>
    <row r="8" spans="1:6" ht="43.5">
      <c r="A8" s="45" t="s">
        <v>0</v>
      </c>
      <c r="B8" s="70" t="s">
        <v>1</v>
      </c>
      <c r="C8" s="70" t="s">
        <v>2</v>
      </c>
      <c r="D8" s="70" t="s">
        <v>362</v>
      </c>
      <c r="E8" s="70" t="s">
        <v>363</v>
      </c>
      <c r="F8" s="70" t="s">
        <v>364</v>
      </c>
    </row>
    <row r="9" spans="1:6">
      <c r="A9" s="121" t="s">
        <v>3</v>
      </c>
      <c r="B9" s="536" t="s">
        <v>46</v>
      </c>
      <c r="C9" s="537"/>
      <c r="D9" s="537"/>
      <c r="E9" s="537"/>
      <c r="F9" s="538"/>
    </row>
    <row r="10" spans="1:6" ht="30">
      <c r="A10" s="76" t="s">
        <v>4</v>
      </c>
      <c r="B10" s="62" t="s">
        <v>47</v>
      </c>
      <c r="C10" s="4" t="s">
        <v>983</v>
      </c>
      <c r="D10" s="42" t="s">
        <v>49</v>
      </c>
      <c r="E10" s="72">
        <f>ROUND(D10*0.21,2)</f>
        <v>0.25</v>
      </c>
      <c r="F10" s="72">
        <f>D10+E10</f>
        <v>1.46</v>
      </c>
    </row>
    <row r="11" spans="1:6" ht="30">
      <c r="A11" s="69" t="s">
        <v>5</v>
      </c>
      <c r="B11" s="62" t="s">
        <v>50</v>
      </c>
      <c r="C11" s="4" t="s">
        <v>983</v>
      </c>
      <c r="D11" s="42" t="s">
        <v>51</v>
      </c>
      <c r="E11" s="72">
        <f>ROUND(D11*0.21,2)</f>
        <v>0.14000000000000001</v>
      </c>
      <c r="F11" s="72">
        <f>D11+E11</f>
        <v>0.83</v>
      </c>
    </row>
    <row r="12" spans="1:6" ht="30">
      <c r="A12" s="69" t="s">
        <v>6</v>
      </c>
      <c r="B12" s="62" t="s">
        <v>52</v>
      </c>
      <c r="C12" s="4" t="s">
        <v>983</v>
      </c>
      <c r="D12" s="42">
        <v>0.21</v>
      </c>
      <c r="E12" s="72">
        <f>ROUND(D12*0.21,2)</f>
        <v>0.04</v>
      </c>
      <c r="F12" s="72">
        <f>D12+E12</f>
        <v>0.25</v>
      </c>
    </row>
    <row r="13" spans="1:6" ht="30">
      <c r="A13" s="69" t="s">
        <v>7</v>
      </c>
      <c r="B13" s="62" t="s">
        <v>53</v>
      </c>
      <c r="C13" s="4" t="s">
        <v>983</v>
      </c>
      <c r="D13" s="42" t="s">
        <v>54</v>
      </c>
      <c r="E13" s="72">
        <f>ROUND(D13*0.21,2)</f>
        <v>0.06</v>
      </c>
      <c r="F13" s="72">
        <f>D13+E13</f>
        <v>0.34</v>
      </c>
    </row>
    <row r="14" spans="1:6">
      <c r="A14" s="121" t="s">
        <v>102</v>
      </c>
      <c r="B14" s="536" t="s">
        <v>55</v>
      </c>
      <c r="C14" s="537"/>
      <c r="D14" s="537"/>
      <c r="E14" s="537"/>
      <c r="F14" s="538"/>
    </row>
    <row r="15" spans="1:6" ht="30">
      <c r="A15" s="69" t="s">
        <v>56</v>
      </c>
      <c r="B15" s="62" t="s">
        <v>57</v>
      </c>
      <c r="C15" s="64" t="s">
        <v>87</v>
      </c>
      <c r="D15" s="42" t="s">
        <v>58</v>
      </c>
      <c r="E15" s="72">
        <f>ROUND(D15*0.21,2)</f>
        <v>1.58</v>
      </c>
      <c r="F15" s="72">
        <f>D15+E15</f>
        <v>9.08</v>
      </c>
    </row>
    <row r="16" spans="1:6" ht="45">
      <c r="A16" s="69" t="s">
        <v>59</v>
      </c>
      <c r="B16" s="62" t="s">
        <v>60</v>
      </c>
      <c r="C16" s="64" t="s">
        <v>87</v>
      </c>
      <c r="D16" s="42" t="s">
        <v>61</v>
      </c>
      <c r="E16" s="72">
        <f>ROUND(D16*0.21,2)</f>
        <v>0.53</v>
      </c>
      <c r="F16" s="72">
        <f>D16+E16</f>
        <v>3.0300000000000002</v>
      </c>
    </row>
    <row r="17" spans="1:6">
      <c r="A17" s="121" t="s">
        <v>103</v>
      </c>
      <c r="B17" s="536" t="s">
        <v>68</v>
      </c>
      <c r="C17" s="537"/>
      <c r="D17" s="537"/>
      <c r="E17" s="537"/>
      <c r="F17" s="538"/>
    </row>
    <row r="18" spans="1:6">
      <c r="A18" s="69" t="s">
        <v>62</v>
      </c>
      <c r="B18" s="62" t="s">
        <v>69</v>
      </c>
      <c r="C18" s="64" t="s">
        <v>87</v>
      </c>
      <c r="D18" s="42" t="s">
        <v>48</v>
      </c>
      <c r="E18" s="72">
        <f>ROUND(D18*0.21,2)</f>
        <v>0.21</v>
      </c>
      <c r="F18" s="72">
        <f>D18+E18</f>
        <v>1.21</v>
      </c>
    </row>
    <row r="21" spans="1:6">
      <c r="A21" s="535"/>
      <c r="B21" s="535"/>
      <c r="C21" s="535"/>
      <c r="D21" s="535"/>
      <c r="E21" s="535"/>
      <c r="F21" s="535"/>
    </row>
  </sheetData>
  <mergeCells count="9">
    <mergeCell ref="B14:F14"/>
    <mergeCell ref="B17:F17"/>
    <mergeCell ref="A21:F21"/>
    <mergeCell ref="C1:F1"/>
    <mergeCell ref="C3:F3"/>
    <mergeCell ref="C4:F4"/>
    <mergeCell ref="A6:F6"/>
    <mergeCell ref="B9:F9"/>
    <mergeCell ref="D2:F2"/>
  </mergeCells>
  <pageMargins left="1.1811023622047245" right="0.78740157480314965" top="0.78740157480314965" bottom="0.78740157480314965" header="0.31496062992125984" footer="0.31496062992125984"/>
  <pageSetup paperSize="9" scale="8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F15"/>
  <sheetViews>
    <sheetView zoomScaleNormal="100" workbookViewId="0">
      <pane ySplit="8" topLeftCell="A9" activePane="bottomLeft" state="frozen"/>
      <selection pane="bottomLeft" activeCell="B2" sqref="B2:F4"/>
    </sheetView>
  </sheetViews>
  <sheetFormatPr defaultRowHeight="15"/>
  <cols>
    <col min="1" max="1" width="10.140625" bestFit="1" customWidth="1"/>
    <col min="2" max="2" width="50.85546875" customWidth="1"/>
    <col min="3" max="3" width="13.42578125" customWidth="1"/>
    <col min="4" max="4" width="12.42578125" customWidth="1"/>
    <col min="5" max="5" width="11.5703125" bestFit="1" customWidth="1"/>
    <col min="6" max="6" width="15.28515625" customWidth="1"/>
    <col min="7" max="7" width="26.5703125" customWidth="1"/>
  </cols>
  <sheetData>
    <row r="1" spans="1:6">
      <c r="B1" s="541" t="s">
        <v>84</v>
      </c>
      <c r="C1" s="541"/>
      <c r="D1" s="541"/>
      <c r="E1" s="541"/>
      <c r="F1" s="541"/>
    </row>
    <row r="2" spans="1:6">
      <c r="B2" s="541" t="s">
        <v>360</v>
      </c>
      <c r="C2" s="541"/>
      <c r="D2" s="541"/>
      <c r="E2" s="541"/>
      <c r="F2" s="541"/>
    </row>
    <row r="3" spans="1:6">
      <c r="B3" s="80"/>
      <c r="C3" s="541" t="s">
        <v>1788</v>
      </c>
      <c r="D3" s="542"/>
      <c r="E3" s="542"/>
      <c r="F3" s="542"/>
    </row>
    <row r="4" spans="1:6">
      <c r="B4" s="80"/>
      <c r="C4" s="541" t="s">
        <v>1787</v>
      </c>
      <c r="D4" s="541"/>
      <c r="E4" s="541"/>
      <c r="F4" s="541"/>
    </row>
    <row r="5" spans="1:6">
      <c r="C5" s="53"/>
      <c r="D5" s="53"/>
      <c r="E5" s="53"/>
      <c r="F5" s="53"/>
    </row>
    <row r="6" spans="1:6">
      <c r="A6" s="543" t="s">
        <v>529</v>
      </c>
      <c r="B6" s="543"/>
      <c r="C6" s="543"/>
      <c r="D6" s="543"/>
      <c r="E6" s="543"/>
      <c r="F6" s="543"/>
    </row>
    <row r="8" spans="1:6" ht="29.25">
      <c r="A8" s="45" t="s">
        <v>0</v>
      </c>
      <c r="B8" s="70" t="s">
        <v>1</v>
      </c>
      <c r="C8" s="70" t="s">
        <v>2</v>
      </c>
      <c r="D8" s="70" t="s">
        <v>362</v>
      </c>
      <c r="E8" s="70" t="s">
        <v>363</v>
      </c>
      <c r="F8" s="70" t="s">
        <v>364</v>
      </c>
    </row>
    <row r="9" spans="1:6" ht="15.75">
      <c r="A9" s="235" t="s">
        <v>3</v>
      </c>
      <c r="B9" s="544" t="s">
        <v>372</v>
      </c>
      <c r="C9" s="545"/>
      <c r="D9" s="545"/>
      <c r="E9" s="545"/>
      <c r="F9" s="546"/>
    </row>
    <row r="10" spans="1:6" ht="15.75">
      <c r="A10" s="81" t="s">
        <v>4</v>
      </c>
      <c r="B10" s="125" t="s">
        <v>71</v>
      </c>
      <c r="C10" s="40" t="s">
        <v>87</v>
      </c>
      <c r="D10" s="42">
        <v>8.75</v>
      </c>
      <c r="E10" s="74">
        <f t="shared" ref="E10:E12" si="0">ROUND(D10*0.21,2)</f>
        <v>1.84</v>
      </c>
      <c r="F10" s="74">
        <f t="shared" ref="F10:F12" si="1">D10+E10</f>
        <v>10.59</v>
      </c>
    </row>
    <row r="11" spans="1:6" ht="15.75">
      <c r="A11" s="473" t="s">
        <v>5</v>
      </c>
      <c r="B11" s="388" t="s">
        <v>72</v>
      </c>
      <c r="C11" s="214" t="s">
        <v>983</v>
      </c>
      <c r="D11" s="465">
        <v>0.4</v>
      </c>
      <c r="E11" s="204">
        <f t="shared" si="0"/>
        <v>0.08</v>
      </c>
      <c r="F11" s="74">
        <f t="shared" si="1"/>
        <v>0.48000000000000004</v>
      </c>
    </row>
    <row r="12" spans="1:6" ht="15.75">
      <c r="A12" s="473" t="s">
        <v>6</v>
      </c>
      <c r="B12" s="388" t="s">
        <v>73</v>
      </c>
      <c r="C12" s="214" t="s">
        <v>983</v>
      </c>
      <c r="D12" s="465">
        <v>0.43</v>
      </c>
      <c r="E12" s="204">
        <f t="shared" si="0"/>
        <v>0.09</v>
      </c>
      <c r="F12" s="74">
        <f t="shared" si="1"/>
        <v>0.52</v>
      </c>
    </row>
    <row r="13" spans="1:6" ht="15.75">
      <c r="A13" s="469"/>
      <c r="B13" s="470"/>
      <c r="C13" s="126"/>
      <c r="D13" s="471"/>
      <c r="E13" s="472"/>
      <c r="F13" s="472"/>
    </row>
    <row r="14" spans="1:6" ht="15.75">
      <c r="A14" s="469"/>
      <c r="B14" s="470"/>
      <c r="C14" s="126"/>
      <c r="D14" s="471"/>
      <c r="E14" s="472"/>
      <c r="F14" s="472"/>
    </row>
    <row r="15" spans="1:6">
      <c r="A15" s="535"/>
      <c r="B15" s="535"/>
      <c r="C15" s="535"/>
      <c r="D15" s="535"/>
      <c r="E15" s="535"/>
      <c r="F15" s="535"/>
    </row>
  </sheetData>
  <mergeCells count="7">
    <mergeCell ref="C3:F3"/>
    <mergeCell ref="C4:F4"/>
    <mergeCell ref="A15:F15"/>
    <mergeCell ref="B1:F1"/>
    <mergeCell ref="B2:F2"/>
    <mergeCell ref="A6:F6"/>
    <mergeCell ref="B9:F9"/>
  </mergeCells>
  <pageMargins left="0.78740157480314965" right="0.78740157480314965" top="0.78740157480314965" bottom="0.78740157480314965" header="0.31496062992125984" footer="0.31496062992125984"/>
  <pageSetup paperSize="9" scale="9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G26"/>
  <sheetViews>
    <sheetView workbookViewId="0">
      <pane ySplit="8" topLeftCell="A9" activePane="bottomLeft" state="frozen"/>
      <selection pane="bottomLeft" activeCell="D2" sqref="C2:F4"/>
    </sheetView>
  </sheetViews>
  <sheetFormatPr defaultColWidth="9.140625" defaultRowHeight="15"/>
  <cols>
    <col min="1" max="1" width="9.140625" style="8"/>
    <col min="2" max="2" width="59.140625" style="9" customWidth="1"/>
    <col min="3" max="3" width="12.140625" style="9" customWidth="1"/>
    <col min="4" max="4" width="17.5703125" style="9" customWidth="1"/>
    <col min="5" max="5" width="11.42578125" style="9" bestFit="1" customWidth="1"/>
    <col min="6" max="6" width="17.28515625" style="9" customWidth="1"/>
    <col min="7" max="7" width="37.28515625" style="8" customWidth="1"/>
    <col min="8" max="16384" width="9.140625" style="8"/>
  </cols>
  <sheetData>
    <row r="1" spans="1:7">
      <c r="E1" s="539" t="s">
        <v>85</v>
      </c>
      <c r="F1" s="539"/>
    </row>
    <row r="2" spans="1:7" ht="15" customHeight="1">
      <c r="D2" s="539" t="s">
        <v>360</v>
      </c>
      <c r="E2" s="539"/>
      <c r="F2" s="539"/>
    </row>
    <row r="3" spans="1:7" ht="15" customHeight="1">
      <c r="C3" s="541" t="s">
        <v>1788</v>
      </c>
      <c r="D3" s="541"/>
      <c r="E3" s="541"/>
      <c r="F3" s="541"/>
    </row>
    <row r="4" spans="1:7" ht="15" customHeight="1">
      <c r="C4" s="541" t="s">
        <v>1787</v>
      </c>
      <c r="D4" s="541"/>
      <c r="E4" s="541"/>
      <c r="F4" s="541"/>
    </row>
    <row r="5" spans="1:7">
      <c r="C5" s="10"/>
      <c r="D5" s="10"/>
      <c r="E5" s="10"/>
      <c r="F5" s="10"/>
    </row>
    <row r="6" spans="1:7" ht="15.75" customHeight="1">
      <c r="A6" s="550" t="s">
        <v>338</v>
      </c>
      <c r="B6" s="550"/>
      <c r="C6" s="550"/>
      <c r="D6" s="550"/>
      <c r="E6" s="550"/>
      <c r="F6" s="550"/>
    </row>
    <row r="7" spans="1:7" ht="15.75">
      <c r="B7" s="47"/>
      <c r="C7" s="47"/>
      <c r="D7" s="47"/>
      <c r="E7" s="47"/>
      <c r="F7" s="11"/>
    </row>
    <row r="8" spans="1:7" ht="29.25">
      <c r="A8" s="45" t="s">
        <v>0</v>
      </c>
      <c r="B8" s="70" t="s">
        <v>1</v>
      </c>
      <c r="C8" s="70" t="s">
        <v>2</v>
      </c>
      <c r="D8" s="70" t="s">
        <v>362</v>
      </c>
      <c r="E8" s="70" t="s">
        <v>363</v>
      </c>
      <c r="F8" s="70" t="s">
        <v>364</v>
      </c>
    </row>
    <row r="9" spans="1:7">
      <c r="A9" s="232" t="s">
        <v>3</v>
      </c>
      <c r="B9" s="547" t="s">
        <v>372</v>
      </c>
      <c r="C9" s="548"/>
      <c r="D9" s="548"/>
      <c r="E9" s="548"/>
      <c r="F9" s="549"/>
    </row>
    <row r="10" spans="1:7">
      <c r="A10" s="68" t="s">
        <v>4</v>
      </c>
      <c r="B10" s="86" t="s">
        <v>76</v>
      </c>
      <c r="C10" s="13" t="s">
        <v>87</v>
      </c>
      <c r="D10" s="59">
        <v>7.44</v>
      </c>
      <c r="E10" s="89">
        <f t="shared" ref="E10:E17" si="0">ROUND(D10*0.21,2)</f>
        <v>1.56</v>
      </c>
      <c r="F10" s="89">
        <f t="shared" ref="F10:F17" si="1">D10+E10</f>
        <v>9</v>
      </c>
      <c r="G10" s="272"/>
    </row>
    <row r="11" spans="1:7">
      <c r="A11" s="68" t="s">
        <v>5</v>
      </c>
      <c r="B11" s="86" t="s">
        <v>77</v>
      </c>
      <c r="C11" s="13" t="s">
        <v>87</v>
      </c>
      <c r="D11" s="59">
        <v>9.92</v>
      </c>
      <c r="E11" s="89">
        <f t="shared" si="0"/>
        <v>2.08</v>
      </c>
      <c r="F11" s="89">
        <f t="shared" si="1"/>
        <v>12</v>
      </c>
      <c r="G11" s="272"/>
    </row>
    <row r="12" spans="1:7">
      <c r="A12" s="68" t="s">
        <v>6</v>
      </c>
      <c r="B12" s="86" t="s">
        <v>407</v>
      </c>
      <c r="C12" s="13" t="s">
        <v>87</v>
      </c>
      <c r="D12" s="59">
        <v>12.4</v>
      </c>
      <c r="E12" s="89">
        <f t="shared" si="0"/>
        <v>2.6</v>
      </c>
      <c r="F12" s="89">
        <f t="shared" si="1"/>
        <v>15</v>
      </c>
      <c r="G12" s="272"/>
    </row>
    <row r="13" spans="1:7">
      <c r="A13" s="61" t="s">
        <v>1038</v>
      </c>
      <c r="B13" s="88" t="s">
        <v>78</v>
      </c>
      <c r="C13" s="13" t="s">
        <v>87</v>
      </c>
      <c r="D13" s="89">
        <v>8.26</v>
      </c>
      <c r="E13" s="89">
        <v>1.74</v>
      </c>
      <c r="F13" s="89">
        <f t="shared" si="1"/>
        <v>10</v>
      </c>
      <c r="G13" s="272"/>
    </row>
    <row r="14" spans="1:7">
      <c r="A14" s="68" t="s">
        <v>7</v>
      </c>
      <c r="B14" s="86" t="s">
        <v>79</v>
      </c>
      <c r="C14" s="13" t="s">
        <v>87</v>
      </c>
      <c r="D14" s="59">
        <v>4.96</v>
      </c>
      <c r="E14" s="89">
        <f t="shared" si="0"/>
        <v>1.04</v>
      </c>
      <c r="F14" s="89">
        <f t="shared" si="1"/>
        <v>6</v>
      </c>
      <c r="G14" s="272"/>
    </row>
    <row r="15" spans="1:7">
      <c r="A15" s="61" t="s">
        <v>815</v>
      </c>
      <c r="B15" s="88" t="s">
        <v>78</v>
      </c>
      <c r="C15" s="13" t="s">
        <v>87</v>
      </c>
      <c r="D15" s="59">
        <v>4.13</v>
      </c>
      <c r="E15" s="89">
        <f t="shared" si="0"/>
        <v>0.87</v>
      </c>
      <c r="F15" s="89">
        <f t="shared" si="1"/>
        <v>5</v>
      </c>
      <c r="G15" s="272"/>
    </row>
    <row r="16" spans="1:7" ht="15.75">
      <c r="A16" s="68" t="s">
        <v>135</v>
      </c>
      <c r="B16" s="87" t="s">
        <v>80</v>
      </c>
      <c r="C16" s="13" t="s">
        <v>87</v>
      </c>
      <c r="D16" s="89">
        <v>7.44</v>
      </c>
      <c r="E16" s="89">
        <f t="shared" si="0"/>
        <v>1.56</v>
      </c>
      <c r="F16" s="89">
        <f t="shared" si="1"/>
        <v>9</v>
      </c>
      <c r="G16" s="272"/>
    </row>
    <row r="17" spans="1:7" ht="15.75">
      <c r="A17" s="68" t="s">
        <v>416</v>
      </c>
      <c r="B17" s="87" t="s">
        <v>81</v>
      </c>
      <c r="C17" s="13" t="s">
        <v>87</v>
      </c>
      <c r="D17" s="89">
        <v>12.4</v>
      </c>
      <c r="E17" s="89">
        <f t="shared" si="0"/>
        <v>2.6</v>
      </c>
      <c r="F17" s="89">
        <f t="shared" si="1"/>
        <v>15</v>
      </c>
      <c r="G17" s="272"/>
    </row>
    <row r="18" spans="1:7">
      <c r="A18" s="68" t="s">
        <v>417</v>
      </c>
      <c r="B18" s="86" t="s">
        <v>83</v>
      </c>
      <c r="C18" s="13" t="s">
        <v>87</v>
      </c>
      <c r="D18" s="89">
        <v>2.5</v>
      </c>
      <c r="E18" s="89">
        <f>ROUND(D18*0.21,2)</f>
        <v>0.53</v>
      </c>
      <c r="F18" s="89">
        <f>D18+E18</f>
        <v>3.0300000000000002</v>
      </c>
      <c r="G18" s="272"/>
    </row>
    <row r="19" spans="1:7">
      <c r="A19" s="236" t="s">
        <v>102</v>
      </c>
      <c r="B19" s="237" t="s">
        <v>780</v>
      </c>
      <c r="C19" s="238"/>
      <c r="D19" s="238"/>
      <c r="E19" s="238"/>
      <c r="F19" s="238"/>
    </row>
    <row r="20" spans="1:7" ht="30">
      <c r="A20" s="68" t="s">
        <v>56</v>
      </c>
      <c r="B20" s="86" t="s">
        <v>1178</v>
      </c>
      <c r="C20" s="13" t="s">
        <v>984</v>
      </c>
      <c r="D20" s="89">
        <v>34.85</v>
      </c>
      <c r="E20" s="89" t="s">
        <v>371</v>
      </c>
      <c r="F20" s="89">
        <v>34.85</v>
      </c>
    </row>
    <row r="21" spans="1:7" ht="30">
      <c r="A21" s="68" t="s">
        <v>59</v>
      </c>
      <c r="B21" s="86" t="s">
        <v>1179</v>
      </c>
      <c r="C21" s="13" t="s">
        <v>984</v>
      </c>
      <c r="D21" s="89">
        <v>36.49</v>
      </c>
      <c r="E21" s="89" t="s">
        <v>371</v>
      </c>
      <c r="F21" s="89">
        <v>36.49</v>
      </c>
    </row>
    <row r="22" spans="1:7" ht="30">
      <c r="A22" s="68" t="s">
        <v>136</v>
      </c>
      <c r="B22" s="86" t="s">
        <v>781</v>
      </c>
      <c r="C22" s="13" t="s">
        <v>984</v>
      </c>
      <c r="D22" s="89">
        <v>40.44</v>
      </c>
      <c r="E22" s="89" t="s">
        <v>371</v>
      </c>
      <c r="F22" s="89">
        <v>40.44</v>
      </c>
    </row>
    <row r="23" spans="1:7">
      <c r="A23" s="507"/>
      <c r="B23" s="508"/>
      <c r="D23" s="509"/>
      <c r="E23" s="509"/>
      <c r="F23" s="509"/>
    </row>
    <row r="25" spans="1:7">
      <c r="A25" s="535"/>
      <c r="B25" s="535"/>
      <c r="C25" s="535"/>
      <c r="D25" s="535"/>
      <c r="E25" s="535"/>
      <c r="F25" s="535"/>
    </row>
    <row r="26" spans="1:7">
      <c r="A26" s="8" t="s">
        <v>1686</v>
      </c>
    </row>
  </sheetData>
  <mergeCells count="7">
    <mergeCell ref="B9:F9"/>
    <mergeCell ref="A25:F25"/>
    <mergeCell ref="C3:F3"/>
    <mergeCell ref="C4:F4"/>
    <mergeCell ref="E1:F1"/>
    <mergeCell ref="D2:F2"/>
    <mergeCell ref="A6:F6"/>
  </mergeCells>
  <phoneticPr fontId="30" type="noConversion"/>
  <pageMargins left="1.1811023622047243" right="0.78740157480314965" top="0.78740157480314965" bottom="0.78740157480314965" header="0.31496062992125984" footer="0.31496062992125984"/>
  <pageSetup paperSize="9" scale="2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H28"/>
  <sheetViews>
    <sheetView zoomScaleNormal="100" workbookViewId="0">
      <pane ySplit="8" topLeftCell="A9" activePane="bottomLeft" state="frozen"/>
      <selection pane="bottomLeft" activeCell="D2" sqref="C2:F4"/>
    </sheetView>
  </sheetViews>
  <sheetFormatPr defaultRowHeight="15"/>
  <cols>
    <col min="2" max="2" width="64.42578125" customWidth="1"/>
    <col min="3" max="3" width="12.140625" customWidth="1"/>
    <col min="4" max="4" width="14.28515625" customWidth="1"/>
    <col min="5" max="5" width="8.140625" customWidth="1"/>
    <col min="6" max="6" width="15.28515625" customWidth="1"/>
  </cols>
  <sheetData>
    <row r="1" spans="1:8">
      <c r="D1" s="551" t="s">
        <v>109</v>
      </c>
      <c r="E1" s="551"/>
      <c r="F1" s="551"/>
    </row>
    <row r="2" spans="1:8" ht="15" customHeight="1">
      <c r="C2" s="9"/>
      <c r="D2" s="539" t="s">
        <v>360</v>
      </c>
      <c r="E2" s="539"/>
      <c r="F2" s="539"/>
    </row>
    <row r="3" spans="1:8">
      <c r="C3" s="541" t="s">
        <v>1788</v>
      </c>
      <c r="D3" s="541"/>
      <c r="E3" s="541"/>
      <c r="F3" s="541"/>
    </row>
    <row r="4" spans="1:8">
      <c r="C4" s="541" t="s">
        <v>1787</v>
      </c>
      <c r="D4" s="541"/>
      <c r="E4" s="541"/>
      <c r="F4" s="541"/>
    </row>
    <row r="5" spans="1:8">
      <c r="B5" s="9"/>
      <c r="C5" s="10"/>
      <c r="D5" s="10"/>
      <c r="E5" s="10"/>
      <c r="F5" s="10"/>
    </row>
    <row r="6" spans="1:8" ht="15.75" customHeight="1">
      <c r="A6" s="550" t="s">
        <v>339</v>
      </c>
      <c r="B6" s="550"/>
      <c r="C6" s="550"/>
      <c r="D6" s="550"/>
      <c r="E6" s="550"/>
      <c r="F6" s="550"/>
    </row>
    <row r="7" spans="1:8" ht="15.75">
      <c r="B7" s="47"/>
      <c r="C7" s="47"/>
      <c r="D7" s="47"/>
      <c r="E7" s="47"/>
      <c r="F7" s="11"/>
    </row>
    <row r="8" spans="1:8" s="50" customFormat="1" ht="28.5">
      <c r="A8" s="45" t="s">
        <v>0</v>
      </c>
      <c r="B8" s="70" t="s">
        <v>1</v>
      </c>
      <c r="C8" s="41" t="s">
        <v>2</v>
      </c>
      <c r="D8" s="41" t="s">
        <v>362</v>
      </c>
      <c r="E8" s="41" t="s">
        <v>363</v>
      </c>
      <c r="F8" s="41" t="s">
        <v>364</v>
      </c>
    </row>
    <row r="9" spans="1:8">
      <c r="A9" s="121" t="s">
        <v>3</v>
      </c>
      <c r="B9" s="547" t="s">
        <v>86</v>
      </c>
      <c r="C9" s="548"/>
      <c r="D9" s="548"/>
      <c r="E9" s="548"/>
      <c r="F9" s="549"/>
    </row>
    <row r="10" spans="1:8" ht="15" customHeight="1">
      <c r="A10" s="69" t="s">
        <v>4</v>
      </c>
      <c r="B10" s="67" t="s">
        <v>88</v>
      </c>
      <c r="C10" s="79" t="s">
        <v>100</v>
      </c>
      <c r="D10" s="6">
        <v>0.47</v>
      </c>
      <c r="E10" s="37">
        <f>ROUND(D10*0.21,2)</f>
        <v>0.1</v>
      </c>
      <c r="F10" s="37">
        <f>D10+E10</f>
        <v>0.56999999999999995</v>
      </c>
    </row>
    <row r="11" spans="1:8">
      <c r="A11" s="76" t="s">
        <v>5</v>
      </c>
      <c r="B11" s="67" t="s">
        <v>88</v>
      </c>
      <c r="C11" s="79" t="s">
        <v>412</v>
      </c>
      <c r="D11" s="91">
        <v>1.6E-2</v>
      </c>
      <c r="E11" s="91">
        <f>ROUND(D11*0.21,3)</f>
        <v>3.0000000000000001E-3</v>
      </c>
      <c r="F11" s="91">
        <f t="shared" ref="F11:F19" si="0">D11+E11</f>
        <v>1.9E-2</v>
      </c>
    </row>
    <row r="12" spans="1:8">
      <c r="A12" s="69" t="s">
        <v>6</v>
      </c>
      <c r="B12" s="83" t="s">
        <v>88</v>
      </c>
      <c r="C12" s="13" t="s">
        <v>414</v>
      </c>
      <c r="D12" s="91">
        <f>F12/1.21</f>
        <v>8.2644628099173556E-3</v>
      </c>
      <c r="E12" s="91">
        <f>ROUND(D12*0.21,3)</f>
        <v>2E-3</v>
      </c>
      <c r="F12" s="37">
        <v>0.01</v>
      </c>
      <c r="H12" s="462"/>
    </row>
    <row r="13" spans="1:8">
      <c r="A13" s="69" t="s">
        <v>7</v>
      </c>
      <c r="B13" s="67" t="s">
        <v>89</v>
      </c>
      <c r="C13" s="79" t="s">
        <v>412</v>
      </c>
      <c r="D13" s="6">
        <v>0.03</v>
      </c>
      <c r="E13" s="37">
        <f t="shared" ref="E13:E19" si="1">ROUND(D13*0.21,2)</f>
        <v>0.01</v>
      </c>
      <c r="F13" s="37">
        <f t="shared" si="0"/>
        <v>0.04</v>
      </c>
    </row>
    <row r="14" spans="1:8">
      <c r="A14" s="69" t="s">
        <v>135</v>
      </c>
      <c r="B14" s="67" t="s">
        <v>90</v>
      </c>
      <c r="C14" s="79" t="s">
        <v>415</v>
      </c>
      <c r="D14" s="6">
        <v>0.88</v>
      </c>
      <c r="E14" s="37">
        <f t="shared" si="1"/>
        <v>0.18</v>
      </c>
      <c r="F14" s="37">
        <f t="shared" si="0"/>
        <v>1.06</v>
      </c>
    </row>
    <row r="15" spans="1:8">
      <c r="A15" s="69" t="s">
        <v>416</v>
      </c>
      <c r="B15" s="83" t="s">
        <v>91</v>
      </c>
      <c r="C15" s="13" t="s">
        <v>100</v>
      </c>
      <c r="D15" s="6">
        <v>2.27</v>
      </c>
      <c r="E15" s="37">
        <f t="shared" si="1"/>
        <v>0.48</v>
      </c>
      <c r="F15" s="37">
        <f t="shared" si="0"/>
        <v>2.75</v>
      </c>
    </row>
    <row r="16" spans="1:8">
      <c r="A16" s="69" t="s">
        <v>417</v>
      </c>
      <c r="B16" s="67" t="s">
        <v>91</v>
      </c>
      <c r="C16" s="79" t="s">
        <v>412</v>
      </c>
      <c r="D16" s="6">
        <v>7.0000000000000007E-2</v>
      </c>
      <c r="E16" s="37">
        <f t="shared" si="1"/>
        <v>0.01</v>
      </c>
      <c r="F16" s="37">
        <f t="shared" si="0"/>
        <v>0.08</v>
      </c>
    </row>
    <row r="17" spans="1:7">
      <c r="A17" s="69" t="s">
        <v>418</v>
      </c>
      <c r="B17" s="67" t="s">
        <v>91</v>
      </c>
      <c r="C17" s="79" t="s">
        <v>414</v>
      </c>
      <c r="D17" s="91">
        <f>F17/1.21</f>
        <v>8.2644628099173556E-3</v>
      </c>
      <c r="E17" s="91">
        <f>ROUND(D17*0.21,3)</f>
        <v>2E-3</v>
      </c>
      <c r="F17" s="37">
        <v>0.01</v>
      </c>
    </row>
    <row r="18" spans="1:7">
      <c r="A18" s="69" t="s">
        <v>419</v>
      </c>
      <c r="B18" s="67" t="s">
        <v>92</v>
      </c>
      <c r="C18" s="79" t="s">
        <v>100</v>
      </c>
      <c r="D18" s="6">
        <v>2.44</v>
      </c>
      <c r="E18" s="37">
        <f t="shared" si="1"/>
        <v>0.51</v>
      </c>
      <c r="F18" s="37">
        <f t="shared" si="0"/>
        <v>2.95</v>
      </c>
    </row>
    <row r="19" spans="1:7">
      <c r="A19" s="69" t="s">
        <v>420</v>
      </c>
      <c r="B19" s="67" t="s">
        <v>93</v>
      </c>
      <c r="C19" s="79" t="s">
        <v>414</v>
      </c>
      <c r="D19" s="6">
        <v>0.08</v>
      </c>
      <c r="E19" s="37">
        <f t="shared" si="1"/>
        <v>0.02</v>
      </c>
      <c r="F19" s="37">
        <f t="shared" si="0"/>
        <v>0.1</v>
      </c>
    </row>
    <row r="20" spans="1:7">
      <c r="A20" s="121" t="s">
        <v>102</v>
      </c>
      <c r="B20" s="547" t="s">
        <v>94</v>
      </c>
      <c r="C20" s="548"/>
      <c r="D20" s="548"/>
      <c r="E20" s="548"/>
      <c r="F20" s="549"/>
    </row>
    <row r="21" spans="1:7" ht="30">
      <c r="A21" s="69" t="s">
        <v>56</v>
      </c>
      <c r="B21" s="67" t="s">
        <v>1651</v>
      </c>
      <c r="C21" s="79" t="s">
        <v>411</v>
      </c>
      <c r="D21" s="91">
        <f>F21/1.21</f>
        <v>8.2644628099173556E-3</v>
      </c>
      <c r="E21" s="91">
        <f>D21*0.21</f>
        <v>1.7355371900826446E-3</v>
      </c>
      <c r="F21" s="37">
        <v>0.01</v>
      </c>
      <c r="G21" s="466"/>
    </row>
    <row r="22" spans="1:7">
      <c r="A22" s="121" t="s">
        <v>103</v>
      </c>
      <c r="B22" s="547" t="s">
        <v>96</v>
      </c>
      <c r="C22" s="548"/>
      <c r="D22" s="548"/>
      <c r="E22" s="548"/>
      <c r="F22" s="549"/>
    </row>
    <row r="23" spans="1:7" ht="30">
      <c r="A23" s="69" t="s">
        <v>62</v>
      </c>
      <c r="B23" s="67" t="s">
        <v>97</v>
      </c>
      <c r="C23" s="79" t="s">
        <v>985</v>
      </c>
      <c r="D23" s="91">
        <f>F23/1.21</f>
        <v>8.2644628099173556E-3</v>
      </c>
      <c r="E23" s="91">
        <f>ROUND(D23*0.21,3)</f>
        <v>2E-3</v>
      </c>
      <c r="F23" s="37">
        <v>0.01</v>
      </c>
    </row>
    <row r="24" spans="1:7">
      <c r="A24" s="121" t="s">
        <v>104</v>
      </c>
      <c r="B24" s="547" t="s">
        <v>98</v>
      </c>
      <c r="C24" s="548"/>
      <c r="D24" s="548"/>
      <c r="E24" s="548"/>
      <c r="F24" s="549"/>
    </row>
    <row r="25" spans="1:7">
      <c r="A25" s="69" t="s">
        <v>64</v>
      </c>
      <c r="B25" s="67" t="s">
        <v>99</v>
      </c>
      <c r="C25" s="79" t="s">
        <v>411</v>
      </c>
      <c r="D25" s="91">
        <f>F25/1.21</f>
        <v>8.2644628099173556E-3</v>
      </c>
      <c r="E25" s="91">
        <f>ROUND(D25*0.21,3)</f>
        <v>2E-3</v>
      </c>
      <c r="F25" s="37">
        <v>0.01</v>
      </c>
    </row>
    <row r="28" spans="1:7">
      <c r="A28" s="535"/>
      <c r="B28" s="535"/>
      <c r="C28" s="535"/>
      <c r="D28" s="535"/>
      <c r="E28" s="535"/>
      <c r="F28" s="535"/>
    </row>
  </sheetData>
  <mergeCells count="10">
    <mergeCell ref="B22:F22"/>
    <mergeCell ref="B24:F24"/>
    <mergeCell ref="B20:F20"/>
    <mergeCell ref="A28:F28"/>
    <mergeCell ref="D1:F1"/>
    <mergeCell ref="A6:F6"/>
    <mergeCell ref="B9:F9"/>
    <mergeCell ref="D2:F2"/>
    <mergeCell ref="C3:F3"/>
    <mergeCell ref="C4:F4"/>
  </mergeCells>
  <pageMargins left="1.1811023622047245" right="0.78740157480314965" top="0.78740157480314965" bottom="0.78740157480314965" header="0.31496062992125984" footer="0.31496062992125984"/>
  <pageSetup paperSize="9" scale="84"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I14"/>
  <sheetViews>
    <sheetView workbookViewId="0">
      <selection activeCell="D2" sqref="C2:F4"/>
    </sheetView>
  </sheetViews>
  <sheetFormatPr defaultColWidth="9.140625" defaultRowHeight="15"/>
  <cols>
    <col min="1" max="1" width="12.7109375" style="1" bestFit="1" customWidth="1"/>
    <col min="2" max="2" width="51.28515625" style="1" customWidth="1"/>
    <col min="3" max="3" width="16.140625" style="1" customWidth="1"/>
    <col min="4" max="4" width="14.5703125" style="1" customWidth="1"/>
    <col min="5" max="5" width="9.140625" style="1"/>
    <col min="6" max="6" width="12.85546875" style="1" customWidth="1"/>
    <col min="7" max="7" width="26.140625" style="1" customWidth="1"/>
    <col min="8" max="16384" width="9.140625" style="1"/>
  </cols>
  <sheetData>
    <row r="1" spans="1:9">
      <c r="E1" s="552" t="s">
        <v>110</v>
      </c>
      <c r="F1" s="552"/>
      <c r="G1" s="55"/>
    </row>
    <row r="2" spans="1:9">
      <c r="C2" s="9"/>
      <c r="D2" s="539" t="s">
        <v>360</v>
      </c>
      <c r="E2" s="539"/>
      <c r="F2" s="539"/>
      <c r="G2" s="55"/>
    </row>
    <row r="3" spans="1:9">
      <c r="C3" s="541" t="s">
        <v>1788</v>
      </c>
      <c r="D3" s="541"/>
      <c r="E3" s="541"/>
      <c r="F3" s="541"/>
      <c r="G3" s="55"/>
    </row>
    <row r="4" spans="1:9">
      <c r="C4" s="541" t="s">
        <v>1787</v>
      </c>
      <c r="D4" s="541"/>
      <c r="E4" s="541"/>
      <c r="F4" s="541"/>
      <c r="G4" s="55"/>
    </row>
    <row r="6" spans="1:9" ht="15.75">
      <c r="B6" s="540" t="s">
        <v>1297</v>
      </c>
      <c r="C6" s="540"/>
      <c r="D6" s="540"/>
      <c r="E6" s="540"/>
      <c r="F6" s="540"/>
      <c r="G6" s="15"/>
    </row>
    <row r="7" spans="1:9" ht="15.75">
      <c r="B7" s="15"/>
      <c r="C7" s="15"/>
      <c r="D7" s="15"/>
      <c r="E7" s="15"/>
      <c r="F7" s="16"/>
      <c r="G7" s="16"/>
    </row>
    <row r="8" spans="1:9" ht="42.75">
      <c r="A8" s="45" t="s">
        <v>0</v>
      </c>
      <c r="B8" s="70" t="s">
        <v>1</v>
      </c>
      <c r="C8" s="95" t="s">
        <v>2</v>
      </c>
      <c r="D8" s="95" t="s">
        <v>362</v>
      </c>
      <c r="E8" s="95" t="s">
        <v>363</v>
      </c>
      <c r="F8" s="95" t="s">
        <v>364</v>
      </c>
      <c r="G8" s="127"/>
    </row>
    <row r="9" spans="1:9">
      <c r="A9" s="121" t="s">
        <v>3</v>
      </c>
      <c r="B9" s="547" t="s">
        <v>372</v>
      </c>
      <c r="C9" s="548"/>
      <c r="D9" s="548"/>
      <c r="E9" s="548"/>
      <c r="F9" s="549"/>
      <c r="G9" s="127"/>
    </row>
    <row r="10" spans="1:9">
      <c r="A10" s="219" t="s">
        <v>4</v>
      </c>
      <c r="B10" s="61" t="s">
        <v>373</v>
      </c>
      <c r="C10" s="66" t="s">
        <v>87</v>
      </c>
      <c r="D10" s="66">
        <v>7.11</v>
      </c>
      <c r="E10" s="130">
        <f>ROUND(D10*0.21,2)</f>
        <v>1.49</v>
      </c>
      <c r="F10" s="130">
        <f>D10+E10</f>
        <v>8.6</v>
      </c>
      <c r="G10" s="139"/>
    </row>
    <row r="11" spans="1:9">
      <c r="A11" s="68" t="s">
        <v>5</v>
      </c>
      <c r="B11" s="61" t="s">
        <v>108</v>
      </c>
      <c r="C11" s="66" t="s">
        <v>944</v>
      </c>
      <c r="D11" s="130">
        <f>F11/1.21</f>
        <v>1.1735537190082643</v>
      </c>
      <c r="E11" s="130">
        <f>ROUND(D11*0.21,2)</f>
        <v>0.25</v>
      </c>
      <c r="F11" s="130">
        <v>1.42</v>
      </c>
      <c r="G11" s="127"/>
      <c r="I11" s="127"/>
    </row>
    <row r="12" spans="1:9">
      <c r="G12" s="127"/>
      <c r="I12" s="127"/>
    </row>
    <row r="14" spans="1:9">
      <c r="A14" s="535"/>
      <c r="B14" s="535"/>
      <c r="C14" s="535"/>
      <c r="D14" s="535"/>
      <c r="E14" s="535"/>
      <c r="F14" s="535"/>
    </row>
  </sheetData>
  <mergeCells count="7">
    <mergeCell ref="A14:F14"/>
    <mergeCell ref="C3:F3"/>
    <mergeCell ref="C4:F4"/>
    <mergeCell ref="B6:F6"/>
    <mergeCell ref="E1:F1"/>
    <mergeCell ref="D2:F2"/>
    <mergeCell ref="B9:F9"/>
  </mergeCells>
  <phoneticPr fontId="30" type="noConversion"/>
  <pageMargins left="1.1811023622047245" right="0.78740157480314965" top="0.78740157480314965" bottom="0.78740157480314965" header="0.31496062992125984" footer="0.31496062992125984"/>
  <pageSetup paperSize="9" scale="7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G31"/>
  <sheetViews>
    <sheetView workbookViewId="0">
      <selection activeCell="D2" sqref="C2:F4"/>
    </sheetView>
  </sheetViews>
  <sheetFormatPr defaultRowHeight="15"/>
  <cols>
    <col min="1" max="1" width="13.5703125" style="1" customWidth="1"/>
    <col min="2" max="2" width="57" style="96" customWidth="1"/>
    <col min="3" max="3" width="18.7109375" customWidth="1"/>
    <col min="4" max="4" width="16" customWidth="1"/>
    <col min="5" max="5" width="10.7109375" customWidth="1"/>
    <col min="6" max="6" width="15.85546875" customWidth="1"/>
    <col min="7" max="7" width="33" customWidth="1"/>
  </cols>
  <sheetData>
    <row r="1" spans="1:7">
      <c r="D1" s="552" t="s">
        <v>361</v>
      </c>
      <c r="E1" s="552"/>
      <c r="F1" s="552"/>
    </row>
    <row r="2" spans="1:7">
      <c r="C2" s="9"/>
      <c r="D2" s="539" t="s">
        <v>360</v>
      </c>
      <c r="E2" s="539"/>
      <c r="F2" s="539"/>
    </row>
    <row r="3" spans="1:7">
      <c r="C3" s="541" t="s">
        <v>1788</v>
      </c>
      <c r="D3" s="541"/>
      <c r="E3" s="541"/>
      <c r="F3" s="541"/>
    </row>
    <row r="4" spans="1:7">
      <c r="C4" s="541" t="s">
        <v>1787</v>
      </c>
      <c r="D4" s="541"/>
      <c r="E4" s="541"/>
      <c r="F4" s="541"/>
    </row>
    <row r="6" spans="1:7" ht="15.75" customHeight="1">
      <c r="A6" s="540" t="s">
        <v>340</v>
      </c>
      <c r="B6" s="540"/>
      <c r="C6" s="540"/>
      <c r="D6" s="540"/>
      <c r="E6" s="540"/>
      <c r="F6" s="540"/>
    </row>
    <row r="7" spans="1:7" ht="15.75">
      <c r="A7" s="17"/>
    </row>
    <row r="8" spans="1:7" ht="29.25">
      <c r="A8" s="45" t="s">
        <v>0</v>
      </c>
      <c r="B8" s="97" t="s">
        <v>1</v>
      </c>
      <c r="C8" s="70" t="s">
        <v>2</v>
      </c>
      <c r="D8" s="70" t="s">
        <v>362</v>
      </c>
      <c r="E8" s="70" t="s">
        <v>363</v>
      </c>
      <c r="F8" s="70" t="s">
        <v>364</v>
      </c>
    </row>
    <row r="9" spans="1:7">
      <c r="A9" s="226" t="s">
        <v>3</v>
      </c>
      <c r="B9" s="557" t="s">
        <v>114</v>
      </c>
      <c r="C9" s="558"/>
      <c r="D9" s="558"/>
      <c r="E9" s="558"/>
      <c r="F9" s="559"/>
    </row>
    <row r="10" spans="1:7" ht="18">
      <c r="A10" s="69" t="s">
        <v>4</v>
      </c>
      <c r="B10" s="98" t="s">
        <v>115</v>
      </c>
      <c r="C10" s="64" t="s">
        <v>987</v>
      </c>
      <c r="D10" s="37">
        <f>F10/1.21</f>
        <v>0.82644628099173556</v>
      </c>
      <c r="E10" s="6">
        <f t="shared" ref="E10" si="0">ROUND(D10*0.21,2)</f>
        <v>0.17</v>
      </c>
      <c r="F10" s="37">
        <v>1</v>
      </c>
    </row>
    <row r="11" spans="1:7">
      <c r="A11" s="336" t="s">
        <v>5</v>
      </c>
      <c r="B11" s="367" t="s">
        <v>116</v>
      </c>
      <c r="C11" s="368" t="s">
        <v>87</v>
      </c>
      <c r="D11" s="369">
        <f t="shared" ref="D11:D12" si="1">F11/1.21</f>
        <v>10.330578512396695</v>
      </c>
      <c r="E11" s="340">
        <f t="shared" ref="E11:E12" si="2">ROUND(D11*0.21,2)</f>
        <v>2.17</v>
      </c>
      <c r="F11" s="369">
        <v>12.5</v>
      </c>
    </row>
    <row r="12" spans="1:7">
      <c r="A12" s="336" t="s">
        <v>6</v>
      </c>
      <c r="B12" s="367" t="s">
        <v>118</v>
      </c>
      <c r="C12" s="368" t="s">
        <v>87</v>
      </c>
      <c r="D12" s="369">
        <f t="shared" si="1"/>
        <v>12.809917355371901</v>
      </c>
      <c r="E12" s="340">
        <f t="shared" si="2"/>
        <v>2.69</v>
      </c>
      <c r="F12" s="369">
        <v>15.5</v>
      </c>
    </row>
    <row r="13" spans="1:7" ht="18">
      <c r="A13" s="69" t="s">
        <v>7</v>
      </c>
      <c r="B13" s="98" t="s">
        <v>120</v>
      </c>
      <c r="C13" s="64" t="s">
        <v>987</v>
      </c>
      <c r="D13" s="37">
        <v>0.02</v>
      </c>
      <c r="E13" s="91">
        <f>ROUND(D13*0.21,3)</f>
        <v>4.0000000000000001E-3</v>
      </c>
      <c r="F13" s="91">
        <f t="shared" ref="F13" si="3">D13+E13</f>
        <v>2.4E-2</v>
      </c>
    </row>
    <row r="14" spans="1:7">
      <c r="A14" s="226" t="s">
        <v>102</v>
      </c>
      <c r="B14" s="241" t="s">
        <v>379</v>
      </c>
      <c r="C14" s="242" t="s">
        <v>107</v>
      </c>
      <c r="D14" s="243">
        <v>14.44</v>
      </c>
      <c r="E14" s="243">
        <v>0.72</v>
      </c>
      <c r="F14" s="243">
        <f>D14+E14</f>
        <v>15.16</v>
      </c>
    </row>
    <row r="15" spans="1:7">
      <c r="A15" s="226" t="s">
        <v>103</v>
      </c>
      <c r="B15" s="557" t="s">
        <v>1229</v>
      </c>
      <c r="C15" s="558"/>
      <c r="D15" s="558"/>
      <c r="E15" s="558"/>
      <c r="F15" s="559"/>
    </row>
    <row r="16" spans="1:7">
      <c r="A16" s="215" t="s">
        <v>62</v>
      </c>
      <c r="B16" s="554" t="s">
        <v>1271</v>
      </c>
      <c r="C16" s="555"/>
      <c r="D16" s="555"/>
      <c r="E16" s="555"/>
      <c r="F16" s="556"/>
      <c r="G16" s="272"/>
    </row>
    <row r="17" spans="1:7" ht="33">
      <c r="A17" s="60" t="s">
        <v>410</v>
      </c>
      <c r="B17" s="293" t="s">
        <v>1275</v>
      </c>
      <c r="C17" s="64" t="s">
        <v>1272</v>
      </c>
      <c r="D17" s="37">
        <v>870</v>
      </c>
      <c r="E17" s="294" t="s">
        <v>371</v>
      </c>
      <c r="F17" s="37">
        <v>870</v>
      </c>
      <c r="G17" s="272"/>
    </row>
    <row r="18" spans="1:7" ht="15" customHeight="1">
      <c r="A18" s="60" t="s">
        <v>351</v>
      </c>
      <c r="B18" s="293" t="s">
        <v>1273</v>
      </c>
      <c r="C18" s="64" t="s">
        <v>1272</v>
      </c>
      <c r="D18" s="37">
        <v>1000</v>
      </c>
      <c r="E18" s="294" t="s">
        <v>371</v>
      </c>
      <c r="F18" s="37">
        <v>1000</v>
      </c>
      <c r="G18" s="272"/>
    </row>
    <row r="19" spans="1:7" ht="33">
      <c r="A19" s="60" t="s">
        <v>353</v>
      </c>
      <c r="B19" s="293" t="s">
        <v>1276</v>
      </c>
      <c r="C19" s="64" t="s">
        <v>1274</v>
      </c>
      <c r="D19" s="37">
        <v>32.880000000000003</v>
      </c>
      <c r="E19" s="294" t="s">
        <v>371</v>
      </c>
      <c r="F19" s="37">
        <v>32.880000000000003</v>
      </c>
      <c r="G19" s="272"/>
    </row>
    <row r="20" spans="1:7" ht="45">
      <c r="A20" s="60" t="s">
        <v>1670</v>
      </c>
      <c r="B20" s="293" t="s">
        <v>1230</v>
      </c>
      <c r="C20" s="63" t="s">
        <v>1231</v>
      </c>
      <c r="D20" s="37">
        <v>50</v>
      </c>
      <c r="E20" s="294" t="s">
        <v>371</v>
      </c>
      <c r="F20" s="37">
        <v>50</v>
      </c>
      <c r="G20" s="272"/>
    </row>
    <row r="21" spans="1:7" ht="45">
      <c r="A21" s="60" t="s">
        <v>1671</v>
      </c>
      <c r="B21" s="293" t="s">
        <v>1277</v>
      </c>
      <c r="C21" s="63" t="s">
        <v>1232</v>
      </c>
      <c r="D21" s="37">
        <v>1.64</v>
      </c>
      <c r="E21" s="294" t="s">
        <v>371</v>
      </c>
      <c r="F21" s="37">
        <v>1.64</v>
      </c>
      <c r="G21" s="272"/>
    </row>
    <row r="22" spans="1:7">
      <c r="A22" s="215" t="s">
        <v>63</v>
      </c>
      <c r="B22" s="554" t="s">
        <v>1278</v>
      </c>
      <c r="C22" s="555"/>
      <c r="D22" s="555"/>
      <c r="E22" s="555"/>
      <c r="F22" s="556"/>
      <c r="G22" s="272"/>
    </row>
    <row r="23" spans="1:7" ht="33">
      <c r="A23" s="60" t="s">
        <v>431</v>
      </c>
      <c r="B23" s="293" t="s">
        <v>1279</v>
      </c>
      <c r="C23" s="64" t="s">
        <v>1272</v>
      </c>
      <c r="D23" s="37">
        <v>1560</v>
      </c>
      <c r="E23" s="294" t="s">
        <v>371</v>
      </c>
      <c r="F23" s="37">
        <v>1560</v>
      </c>
      <c r="G23" s="272"/>
    </row>
    <row r="24" spans="1:7" ht="30">
      <c r="A24" s="60" t="s">
        <v>432</v>
      </c>
      <c r="B24" s="293" t="s">
        <v>1280</v>
      </c>
      <c r="C24" s="64" t="s">
        <v>1272</v>
      </c>
      <c r="D24" s="37">
        <v>1700</v>
      </c>
      <c r="E24" s="294" t="s">
        <v>371</v>
      </c>
      <c r="F24" s="37">
        <v>1700</v>
      </c>
      <c r="G24" s="272"/>
    </row>
    <row r="25" spans="1:7" ht="33">
      <c r="A25" s="60" t="s">
        <v>447</v>
      </c>
      <c r="B25" s="293" t="s">
        <v>1281</v>
      </c>
      <c r="C25" s="64" t="s">
        <v>1274</v>
      </c>
      <c r="D25" s="37">
        <v>55.89</v>
      </c>
      <c r="E25" s="294" t="s">
        <v>371</v>
      </c>
      <c r="F25" s="37">
        <v>55.89</v>
      </c>
      <c r="G25" s="272"/>
    </row>
    <row r="26" spans="1:7">
      <c r="G26" s="272"/>
    </row>
    <row r="28" spans="1:7">
      <c r="A28" s="535"/>
      <c r="B28" s="535"/>
      <c r="C28" s="535"/>
      <c r="D28" s="535"/>
      <c r="E28" s="535"/>
      <c r="F28" s="535"/>
    </row>
    <row r="29" spans="1:7">
      <c r="A29" s="553" t="s">
        <v>1685</v>
      </c>
      <c r="B29" s="553"/>
      <c r="C29" s="553"/>
      <c r="D29" s="553"/>
      <c r="E29" s="553"/>
      <c r="F29" s="553"/>
    </row>
    <row r="30" spans="1:7" ht="18">
      <c r="A30" s="1" t="s">
        <v>1282</v>
      </c>
    </row>
    <row r="31" spans="1:7" ht="18">
      <c r="A31" s="1" t="s">
        <v>1672</v>
      </c>
    </row>
  </sheetData>
  <mergeCells count="11">
    <mergeCell ref="D2:F2"/>
    <mergeCell ref="D1:F1"/>
    <mergeCell ref="A6:F6"/>
    <mergeCell ref="A29:F29"/>
    <mergeCell ref="C3:F3"/>
    <mergeCell ref="C4:F4"/>
    <mergeCell ref="B16:F16"/>
    <mergeCell ref="B22:F22"/>
    <mergeCell ref="B9:F9"/>
    <mergeCell ref="B15:F15"/>
    <mergeCell ref="A28:F28"/>
  </mergeCells>
  <phoneticPr fontId="30" type="noConversion"/>
  <pageMargins left="1.1811023622047245" right="0.78740157480314965" top="0.78740157480314965" bottom="0.78740157480314965" header="0.31496062992125984" footer="0.31496062992125984"/>
  <pageSetup paperSize="9" scale="83"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H26"/>
  <sheetViews>
    <sheetView workbookViewId="0">
      <selection activeCell="C2" sqref="C2:F4"/>
    </sheetView>
  </sheetViews>
  <sheetFormatPr defaultRowHeight="15"/>
  <cols>
    <col min="1" max="1" width="10.140625" bestFit="1" customWidth="1"/>
    <col min="2" max="2" width="52.85546875" style="19" customWidth="1"/>
    <col min="3" max="3" width="12.5703125" customWidth="1"/>
    <col min="4" max="4" width="17.85546875" style="1" customWidth="1"/>
    <col min="5" max="5" width="12.28515625" style="1" customWidth="1"/>
    <col min="6" max="6" width="16.5703125" style="1" customWidth="1"/>
  </cols>
  <sheetData>
    <row r="1" spans="1:8">
      <c r="C1" s="231"/>
      <c r="D1" s="560" t="s">
        <v>134</v>
      </c>
      <c r="E1" s="560"/>
      <c r="F1" s="560"/>
    </row>
    <row r="2" spans="1:8">
      <c r="C2" s="9"/>
      <c r="D2" s="539" t="s">
        <v>360</v>
      </c>
      <c r="E2" s="539"/>
      <c r="F2" s="539"/>
    </row>
    <row r="3" spans="1:8">
      <c r="C3" s="541" t="s">
        <v>1788</v>
      </c>
      <c r="D3" s="541"/>
      <c r="E3" s="541"/>
      <c r="F3" s="541"/>
    </row>
    <row r="4" spans="1:8">
      <c r="C4" s="541" t="s">
        <v>1787</v>
      </c>
      <c r="D4" s="541"/>
      <c r="E4" s="541"/>
      <c r="F4" s="541"/>
    </row>
    <row r="6" spans="1:8" ht="15.75" customHeight="1">
      <c r="A6" s="561" t="s">
        <v>341</v>
      </c>
      <c r="B6" s="561"/>
      <c r="C6" s="561"/>
      <c r="D6" s="561"/>
      <c r="E6" s="561"/>
      <c r="F6" s="561"/>
      <c r="G6" s="19"/>
    </row>
    <row r="7" spans="1:8" ht="15.75">
      <c r="B7" s="24"/>
      <c r="C7" s="24"/>
      <c r="D7" s="24"/>
      <c r="E7" s="24"/>
      <c r="F7" s="2"/>
      <c r="G7" s="19"/>
    </row>
    <row r="8" spans="1:8" ht="29.25">
      <c r="A8" s="45" t="s">
        <v>0</v>
      </c>
      <c r="B8" s="97" t="s">
        <v>1</v>
      </c>
      <c r="C8" s="70" t="s">
        <v>2</v>
      </c>
      <c r="D8" s="70" t="s">
        <v>362</v>
      </c>
      <c r="E8" s="70" t="s">
        <v>363</v>
      </c>
      <c r="F8" s="70" t="s">
        <v>364</v>
      </c>
      <c r="G8" s="20"/>
    </row>
    <row r="9" spans="1:8">
      <c r="A9" s="239" t="s">
        <v>3</v>
      </c>
      <c r="B9" s="547" t="s">
        <v>672</v>
      </c>
      <c r="C9" s="548"/>
      <c r="D9" s="548">
        <v>0</v>
      </c>
      <c r="E9" s="548"/>
      <c r="F9" s="549">
        <v>0</v>
      </c>
      <c r="G9" s="22"/>
    </row>
    <row r="10" spans="1:8">
      <c r="A10" s="99" t="s">
        <v>4</v>
      </c>
      <c r="B10" s="100" t="s">
        <v>14</v>
      </c>
      <c r="C10" s="565"/>
      <c r="D10" s="566"/>
      <c r="E10" s="566"/>
      <c r="F10" s="567"/>
      <c r="G10" s="22"/>
    </row>
    <row r="11" spans="1:8">
      <c r="A11" s="61" t="s">
        <v>795</v>
      </c>
      <c r="B11" s="88" t="s">
        <v>670</v>
      </c>
      <c r="C11" s="12" t="s">
        <v>87</v>
      </c>
      <c r="D11" s="130">
        <f>F11/1.21</f>
        <v>15.702479338842975</v>
      </c>
      <c r="E11" s="130">
        <f>D11*0.21</f>
        <v>3.2975206611570247</v>
      </c>
      <c r="F11" s="130">
        <v>19</v>
      </c>
      <c r="G11" s="474"/>
    </row>
    <row r="12" spans="1:8">
      <c r="A12" s="61" t="s">
        <v>796</v>
      </c>
      <c r="B12" s="88" t="s">
        <v>671</v>
      </c>
      <c r="C12" s="12" t="s">
        <v>87</v>
      </c>
      <c r="D12" s="130">
        <f t="shared" ref="D12:D22" si="0">F12/1.21</f>
        <v>20.66115702479339</v>
      </c>
      <c r="E12" s="130">
        <f t="shared" ref="E12:E22" si="1">D12*0.21</f>
        <v>4.338842975206612</v>
      </c>
      <c r="F12" s="130">
        <v>25</v>
      </c>
      <c r="G12" s="474"/>
    </row>
    <row r="13" spans="1:8">
      <c r="A13" s="61" t="s">
        <v>797</v>
      </c>
      <c r="B13" s="88" t="s">
        <v>603</v>
      </c>
      <c r="C13" s="12" t="s">
        <v>87</v>
      </c>
      <c r="D13" s="130">
        <f t="shared" si="0"/>
        <v>1.6528925619834711</v>
      </c>
      <c r="E13" s="130">
        <f t="shared" si="1"/>
        <v>0.34710743801652894</v>
      </c>
      <c r="F13" s="130">
        <v>2</v>
      </c>
      <c r="G13" s="474"/>
    </row>
    <row r="14" spans="1:8">
      <c r="A14" s="68" t="s">
        <v>5</v>
      </c>
      <c r="B14" s="100" t="s">
        <v>673</v>
      </c>
      <c r="C14" s="568"/>
      <c r="D14" s="568"/>
      <c r="E14" s="568"/>
      <c r="F14" s="568"/>
      <c r="G14" s="474"/>
    </row>
    <row r="15" spans="1:8">
      <c r="A15" s="61" t="s">
        <v>433</v>
      </c>
      <c r="B15" s="88" t="s">
        <v>674</v>
      </c>
      <c r="C15" s="12" t="s">
        <v>947</v>
      </c>
      <c r="D15" s="130">
        <f t="shared" si="0"/>
        <v>37.190082644628099</v>
      </c>
      <c r="E15" s="130">
        <f t="shared" si="1"/>
        <v>7.8099173553719003</v>
      </c>
      <c r="F15" s="130">
        <v>45</v>
      </c>
      <c r="G15" s="474"/>
      <c r="H15" s="139"/>
    </row>
    <row r="16" spans="1:8">
      <c r="A16" s="61" t="s">
        <v>433</v>
      </c>
      <c r="B16" s="88" t="s">
        <v>675</v>
      </c>
      <c r="C16" s="12" t="s">
        <v>947</v>
      </c>
      <c r="D16" s="130">
        <f t="shared" si="0"/>
        <v>52.066115702479337</v>
      </c>
      <c r="E16" s="130">
        <f t="shared" si="1"/>
        <v>10.93388429752066</v>
      </c>
      <c r="F16" s="130">
        <v>63</v>
      </c>
      <c r="G16" s="474"/>
      <c r="H16" s="139"/>
    </row>
    <row r="17" spans="1:8">
      <c r="A17" s="61" t="s">
        <v>807</v>
      </c>
      <c r="B17" s="88" t="s">
        <v>676</v>
      </c>
      <c r="C17" s="12" t="s">
        <v>947</v>
      </c>
      <c r="D17" s="130">
        <f t="shared" si="0"/>
        <v>35.537190082644628</v>
      </c>
      <c r="E17" s="130">
        <f t="shared" si="1"/>
        <v>7.4628099173553712</v>
      </c>
      <c r="F17" s="130">
        <v>43</v>
      </c>
      <c r="G17" s="474"/>
      <c r="H17" s="139"/>
    </row>
    <row r="18" spans="1:8">
      <c r="A18" s="99" t="s">
        <v>6</v>
      </c>
      <c r="B18" s="100" t="s">
        <v>131</v>
      </c>
      <c r="C18" s="21" t="s">
        <v>87</v>
      </c>
      <c r="D18" s="130">
        <f t="shared" si="0"/>
        <v>7.4380165289256199</v>
      </c>
      <c r="E18" s="130">
        <f t="shared" si="1"/>
        <v>1.5619834710743801</v>
      </c>
      <c r="F18" s="130">
        <v>9</v>
      </c>
      <c r="G18" s="474"/>
      <c r="H18" s="139"/>
    </row>
    <row r="19" spans="1:8">
      <c r="A19" s="99" t="s">
        <v>7</v>
      </c>
      <c r="B19" s="100" t="s">
        <v>425</v>
      </c>
      <c r="C19" s="21" t="s">
        <v>87</v>
      </c>
      <c r="D19" s="130">
        <f t="shared" si="0"/>
        <v>14.87603305785124</v>
      </c>
      <c r="E19" s="130">
        <f t="shared" si="1"/>
        <v>3.1239669421487601</v>
      </c>
      <c r="F19" s="130">
        <v>18</v>
      </c>
      <c r="G19" s="474"/>
      <c r="H19" s="139"/>
    </row>
    <row r="20" spans="1:8">
      <c r="A20" s="102" t="s">
        <v>815</v>
      </c>
      <c r="B20" s="101" t="s">
        <v>187</v>
      </c>
      <c r="C20" s="21" t="s">
        <v>988</v>
      </c>
      <c r="D20" s="130">
        <f t="shared" si="0"/>
        <v>0.82644628099173556</v>
      </c>
      <c r="E20" s="130">
        <f t="shared" si="1"/>
        <v>0.17355371900826447</v>
      </c>
      <c r="F20" s="130">
        <v>1</v>
      </c>
      <c r="G20" s="474"/>
      <c r="H20" s="139"/>
    </row>
    <row r="21" spans="1:8" ht="30">
      <c r="A21" s="102" t="s">
        <v>816</v>
      </c>
      <c r="B21" s="103" t="s">
        <v>132</v>
      </c>
      <c r="C21" s="21" t="s">
        <v>172</v>
      </c>
      <c r="D21" s="130">
        <f t="shared" si="0"/>
        <v>2.0661157024793391</v>
      </c>
      <c r="E21" s="130">
        <f t="shared" si="1"/>
        <v>0.43388429752066121</v>
      </c>
      <c r="F21" s="130">
        <v>2.5</v>
      </c>
      <c r="G21" s="474"/>
      <c r="H21" s="139"/>
    </row>
    <row r="22" spans="1:8">
      <c r="A22" s="104" t="s">
        <v>135</v>
      </c>
      <c r="B22" s="104" t="s">
        <v>133</v>
      </c>
      <c r="C22" s="23" t="s">
        <v>172</v>
      </c>
      <c r="D22" s="130">
        <f t="shared" si="0"/>
        <v>7.8512396694214877</v>
      </c>
      <c r="E22" s="130">
        <f t="shared" si="1"/>
        <v>1.6487603305785123</v>
      </c>
      <c r="F22" s="130">
        <v>9.5</v>
      </c>
      <c r="G22" s="474"/>
      <c r="H22" s="139"/>
    </row>
    <row r="23" spans="1:8">
      <c r="A23" s="562" t="s">
        <v>1673</v>
      </c>
      <c r="B23" s="563"/>
      <c r="C23" s="563"/>
      <c r="D23" s="563"/>
      <c r="E23" s="563"/>
      <c r="F23" s="564"/>
      <c r="G23" s="474"/>
    </row>
    <row r="24" spans="1:8">
      <c r="A24" s="137"/>
      <c r="B24" s="137"/>
      <c r="C24" s="39"/>
      <c r="D24" s="138"/>
      <c r="E24" s="138"/>
      <c r="F24" s="128"/>
      <c r="G24" s="39"/>
    </row>
    <row r="26" spans="1:8">
      <c r="A26" s="535"/>
      <c r="B26" s="535"/>
      <c r="C26" s="535"/>
      <c r="D26" s="535"/>
      <c r="E26" s="535"/>
      <c r="F26" s="535"/>
    </row>
  </sheetData>
  <mergeCells count="10">
    <mergeCell ref="A26:F26"/>
    <mergeCell ref="D1:F1"/>
    <mergeCell ref="C3:F3"/>
    <mergeCell ref="C4:F4"/>
    <mergeCell ref="B9:F9"/>
    <mergeCell ref="A6:F6"/>
    <mergeCell ref="A23:F23"/>
    <mergeCell ref="C10:F10"/>
    <mergeCell ref="C14:F14"/>
    <mergeCell ref="D2:F2"/>
  </mergeCells>
  <pageMargins left="1.1811023622047245" right="0.78740157480314965" top="0.78740157480314965" bottom="0.78740157480314965" header="0.31496062992125984" footer="0.31496062992125984"/>
  <pageSetup paperSize="9" scale="7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Darblapas</vt:lpstr>
      </vt:variant>
      <vt:variant>
        <vt:i4>24</vt:i4>
      </vt:variant>
    </vt:vector>
  </HeadingPairs>
  <TitlesOfParts>
    <vt:vector size="24" baseType="lpstr">
      <vt:lpstr>Lēmumi</vt:lpstr>
      <vt:lpstr>Arona</vt:lpstr>
      <vt:lpstr>Barkava</vt:lpstr>
      <vt:lpstr>Bērzaune</vt:lpstr>
      <vt:lpstr>Dzelzava</vt:lpstr>
      <vt:lpstr>Kalsnava</vt:lpstr>
      <vt:lpstr>Lazdona</vt:lpstr>
      <vt:lpstr>Liezēre</vt:lpstr>
      <vt:lpstr>Ļaudona</vt:lpstr>
      <vt:lpstr>Madona</vt:lpstr>
      <vt:lpstr>Mārciena</vt:lpstr>
      <vt:lpstr>Mētriena</vt:lpstr>
      <vt:lpstr>Ošupe</vt:lpstr>
      <vt:lpstr>Prauliena</vt:lpstr>
      <vt:lpstr>Sarkaņi</vt:lpstr>
      <vt:lpstr>Vestiena</vt:lpstr>
      <vt:lpstr>Ērgļi</vt:lpstr>
      <vt:lpstr>Lubāna līdz 1. jūl. bez PVN</vt:lpstr>
      <vt:lpstr>Lubāna</vt:lpstr>
      <vt:lpstr>Lubāna no 1. jūl. ar PVN (1)</vt:lpstr>
      <vt:lpstr>Cesvaine līdz 1.jūl. bez PVN</vt:lpstr>
      <vt:lpstr>Cesvaine</vt:lpstr>
      <vt:lpstr>Madonas novada iestādes</vt:lpstr>
      <vt:lpstr>Varakļāni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Lietotajs</dc:creator>
  <cp:lastModifiedBy>Lietvediba</cp:lastModifiedBy>
  <cp:lastPrinted>2025-08-04T05:50:44Z</cp:lastPrinted>
  <dcterms:created xsi:type="dcterms:W3CDTF">2018-03-13T08:37:02Z</dcterms:created>
  <dcterms:modified xsi:type="dcterms:W3CDTF">2025-12-02T16:44:51Z</dcterms:modified>
</cp:coreProperties>
</file>